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411-A1len1l52z\indicadores_verdes16\indicadores\archivos\descargas\"/>
    </mc:Choice>
  </mc:AlternateContent>
  <bookViews>
    <workbookView xWindow="0" yWindow="0" windowWidth="24000" windowHeight="9735" tabRatio="933"/>
  </bookViews>
  <sheets>
    <sheet name="CSE_1.1.1" sheetId="3" r:id="rId1"/>
    <sheet name="CSE_1.1.2" sheetId="4" r:id="rId2"/>
    <sheet name="CSE_1.1.3" sheetId="5" r:id="rId3"/>
    <sheet name="CSE_1.1.4" sheetId="6" r:id="rId4"/>
    <sheet name="CSE_1.1.5" sheetId="7" r:id="rId5"/>
    <sheet name="CSE_2.1.1" sheetId="8" r:id="rId6"/>
    <sheet name="CSE_2.1.2" sheetId="9" r:id="rId7"/>
    <sheet name="CSE_2.1.3" sheetId="10" r:id="rId8"/>
    <sheet name="CSE_2.1.4" sheetId="11" r:id="rId9"/>
    <sheet name="CSE_2.1.5" sheetId="12" r:id="rId10"/>
    <sheet name="CSE_2.2.1" sheetId="13" r:id="rId11"/>
    <sheet name="CSE_2.2.3" sheetId="14" r:id="rId12"/>
    <sheet name="CSE_2.3.1" sheetId="15" r:id="rId13"/>
    <sheet name="CSE_2.3.2" sheetId="16" r:id="rId14"/>
    <sheet name="CSE_3.1.1" sheetId="17" r:id="rId15"/>
    <sheet name="CSE_3.1.2" sheetId="18" r:id="rId16"/>
    <sheet name="CSE_3.1.3" sheetId="19" r:id="rId17"/>
    <sheet name="CSE_3.2.1" sheetId="20" r:id="rId18"/>
    <sheet name="CSE_3.2.2" sheetId="21" r:id="rId19"/>
    <sheet name="CSE_4.1.1" sheetId="22" r:id="rId20"/>
    <sheet name="CSE_4.1.2" sheetId="23" r:id="rId21"/>
    <sheet name="CSE_4.1.3" sheetId="24" r:id="rId22"/>
    <sheet name="CSE_5.1.2" sheetId="25" r:id="rId23"/>
    <sheet name="CSE_5.1.3" sheetId="26" r:id="rId24"/>
    <sheet name="CSE_5.2.1" sheetId="27" r:id="rId25"/>
    <sheet name="CSE_5.2.2" sheetId="28" r:id="rId26"/>
    <sheet name="CSE_5.2.3" sheetId="29" r:id="rId27"/>
    <sheet name="P_1.1.1" sheetId="30" r:id="rId28"/>
    <sheet name="P_1.2.1" sheetId="70" r:id="rId29"/>
    <sheet name="P_1.2.2" sheetId="31" r:id="rId30"/>
    <sheet name="P_1.2.3" sheetId="32" r:id="rId31"/>
    <sheet name="P_1.2.4" sheetId="33" r:id="rId32"/>
    <sheet name="P_2.1.1" sheetId="34" r:id="rId33"/>
    <sheet name="P_2.1.2" sheetId="35" r:id="rId34"/>
    <sheet name="P_2.1.3" sheetId="36" r:id="rId35"/>
    <sheet name="P_2.1.4" sheetId="37" r:id="rId36"/>
    <sheet name="P_2.1.5" sheetId="38" r:id="rId37"/>
    <sheet name="P_2.1.6" sheetId="39" r:id="rId38"/>
    <sheet name="P_2.1.7" sheetId="40" r:id="rId39"/>
    <sheet name="P_2.2.1" sheetId="41" r:id="rId40"/>
    <sheet name="P_2.2.2" sheetId="42" r:id="rId41"/>
    <sheet name="P_2.2.3" sheetId="43" r:id="rId42"/>
    <sheet name="CN_1.1.1" sheetId="44" r:id="rId43"/>
    <sheet name="CN_1.1.2" sheetId="45" r:id="rId44"/>
    <sheet name="CN_1.1.3" sheetId="46" r:id="rId45"/>
    <sheet name="CN_1.2.1" sheetId="47" r:id="rId46"/>
    <sheet name="CN_1.2.2" sheetId="48" r:id="rId47"/>
    <sheet name="CN_1.3.1" sheetId="49" r:id="rId48"/>
    <sheet name="CN_2.1.1" sheetId="50" r:id="rId49"/>
    <sheet name="CN_2.1.2" sheetId="51" r:id="rId50"/>
    <sheet name="CN 2.2.2" sheetId="52" r:id="rId51"/>
    <sheet name="CN_3.1.1" sheetId="53" r:id="rId52"/>
    <sheet name="CN_3.1.2" sheetId="54" r:id="rId53"/>
    <sheet name="CN_3.1.3" sheetId="55" r:id="rId54"/>
    <sheet name="CN_3.1.5" sheetId="56" r:id="rId55"/>
    <sheet name="CN_3.2.1" sheetId="57" r:id="rId56"/>
    <sheet name="IEPP_1.1.1" sheetId="58" r:id="rId57"/>
    <sheet name="IEPP_2.1.1" sheetId="59" r:id="rId58"/>
    <sheet name="IEPP_2.1.2" sheetId="60" r:id="rId59"/>
    <sheet name="IEPP_2.1.3" sheetId="61" r:id="rId60"/>
    <sheet name="IEPP_3.1.4" sheetId="62" r:id="rId61"/>
    <sheet name="IEPP_4.1.1" sheetId="63" r:id="rId62"/>
    <sheet name="IEPP_4.1.2" sheetId="64" r:id="rId63"/>
    <sheet name="IEPP_4.2.2" sheetId="65" r:id="rId64"/>
    <sheet name="IEPP_4.3.1" sheetId="66" r:id="rId65"/>
    <sheet name="IEPP_4.4.1" sheetId="67" r:id="rId66"/>
    <sheet name="IEPP_5.1.1" sheetId="69" r:id="rId6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69" l="1"/>
  <c r="D14" i="69"/>
  <c r="D13" i="69"/>
  <c r="D12" i="69"/>
  <c r="D11" i="69"/>
  <c r="D10" i="69"/>
  <c r="D9" i="69"/>
  <c r="D8" i="69"/>
  <c r="D7" i="69"/>
  <c r="D6" i="69"/>
  <c r="D5" i="69"/>
  <c r="D4" i="69"/>
  <c r="D3" i="69"/>
  <c r="D18" i="64" l="1"/>
  <c r="E18" i="64" s="1"/>
  <c r="I18" i="64"/>
  <c r="J18" i="64"/>
  <c r="N18" i="64"/>
  <c r="O18" i="64" s="1"/>
  <c r="S18" i="64"/>
  <c r="T18" i="64"/>
  <c r="X18" i="64"/>
  <c r="Y18" i="64" s="1"/>
  <c r="G4" i="59"/>
  <c r="G5" i="59"/>
  <c r="G6" i="59"/>
  <c r="G7" i="59"/>
  <c r="G8" i="59"/>
  <c r="G9" i="59"/>
  <c r="G10" i="59"/>
  <c r="G11" i="59"/>
  <c r="G12" i="59"/>
  <c r="G13" i="59"/>
  <c r="G15" i="59"/>
  <c r="G17" i="59" s="1"/>
  <c r="G16" i="59"/>
  <c r="F17" i="59"/>
  <c r="D5" i="53" l="1"/>
  <c r="G5" i="53"/>
  <c r="J5" i="53"/>
  <c r="M5" i="53"/>
  <c r="P5" i="53"/>
  <c r="D6" i="53"/>
  <c r="G6" i="53"/>
  <c r="J6" i="53"/>
  <c r="M6" i="53"/>
  <c r="P6" i="53"/>
  <c r="D7" i="53"/>
  <c r="G7" i="53"/>
  <c r="J7" i="53"/>
  <c r="M7" i="53"/>
  <c r="P7" i="53"/>
  <c r="G8" i="53"/>
  <c r="J8" i="53"/>
  <c r="M8" i="53"/>
  <c r="P8" i="53"/>
  <c r="D3" i="31" l="1"/>
  <c r="D4" i="31"/>
  <c r="D5" i="31"/>
  <c r="D6" i="31"/>
  <c r="D7" i="31"/>
  <c r="D8" i="31"/>
  <c r="D9" i="31"/>
  <c r="D10" i="31"/>
  <c r="D11" i="31"/>
  <c r="D12" i="31"/>
  <c r="D13" i="31"/>
  <c r="D14" i="31"/>
  <c r="D15" i="31"/>
  <c r="D16" i="31"/>
  <c r="D17" i="31"/>
  <c r="D18" i="31"/>
  <c r="D19" i="31"/>
  <c r="D20" i="31"/>
  <c r="D21" i="31"/>
  <c r="D22" i="31"/>
  <c r="D23" i="31"/>
  <c r="D24" i="31"/>
  <c r="D25" i="31"/>
  <c r="P6" i="29" l="1"/>
  <c r="O6" i="29"/>
  <c r="N6" i="29"/>
  <c r="M6" i="29"/>
  <c r="L6" i="29"/>
  <c r="K6" i="29"/>
  <c r="J6" i="29"/>
  <c r="I6" i="29"/>
  <c r="H6" i="29"/>
  <c r="G6" i="29"/>
  <c r="F6" i="29"/>
  <c r="E6" i="29"/>
  <c r="D6" i="29"/>
  <c r="C6" i="29"/>
  <c r="B6" i="29"/>
  <c r="C25" i="8"/>
  <c r="C24" i="8"/>
  <c r="C23" i="8"/>
  <c r="C22" i="8"/>
  <c r="C21" i="8"/>
  <c r="C20" i="8"/>
  <c r="C19" i="8"/>
  <c r="C18" i="8"/>
  <c r="C17" i="8"/>
  <c r="C16" i="8"/>
  <c r="C15" i="8"/>
  <c r="C14" i="8"/>
  <c r="C13" i="8"/>
  <c r="C12" i="8"/>
  <c r="C11" i="8"/>
  <c r="C10" i="8"/>
  <c r="C9" i="8"/>
  <c r="C8" i="8"/>
  <c r="C7" i="8"/>
  <c r="C6" i="8"/>
  <c r="C5" i="8"/>
  <c r="C4" i="8"/>
</calcChain>
</file>

<file path=xl/sharedStrings.xml><?xml version="1.0" encoding="utf-8"?>
<sst xmlns="http://schemas.openxmlformats.org/spreadsheetml/2006/main" count="934" uniqueCount="555">
  <si>
    <r>
      <t xml:space="preserve">TASA DE CRECIMIENTO POBLACIONAL ANUAL 
</t>
    </r>
    <r>
      <rPr>
        <sz val="10"/>
        <color theme="1"/>
        <rFont val="Arial"/>
        <family val="2"/>
      </rPr>
      <t>(población en millones de habitantes y tasa de crecimiento anual en porcentaje)</t>
    </r>
  </si>
  <si>
    <t>AÑO</t>
  </si>
  <si>
    <t>POBLACIÓN</t>
  </si>
  <si>
    <t>TASA DE CRECIMIENTO</t>
  </si>
  <si>
    <r>
      <rPr>
        <b/>
        <sz val="8"/>
        <color theme="1"/>
        <rFont val="Arial"/>
        <family val="2"/>
      </rPr>
      <t>Nota:</t>
    </r>
    <r>
      <rPr>
        <sz val="8"/>
        <color theme="1"/>
        <rFont val="Arial"/>
        <family val="2"/>
      </rPr>
      <t xml:space="preserve">
1) Para los datos 1900-1980 INEGI, 1990-2010 CONAPO.
2) Para el cálculo de la tasa de 1900 se toma en cuenta el año 1895.
3) El INEGI estimó un crecimiento alrededor de 1.4% en el último quinquenio (2010-2015), en 2015 habia 119.53 millones de personas segun la Encuesta Intercensal 2015.</t>
    </r>
  </si>
  <si>
    <r>
      <rPr>
        <b/>
        <sz val="8"/>
        <color theme="1"/>
        <rFont val="Arial"/>
        <family val="2"/>
      </rPr>
      <t>Fuentes:</t>
    </r>
    <r>
      <rPr>
        <sz val="8"/>
        <color theme="1"/>
        <rFont val="Arial"/>
        <family val="2"/>
      </rPr>
      <t xml:space="preserve">
Elaboración propia con datos de:
Consejo Nacional de Población (Conapo). </t>
    </r>
    <r>
      <rPr>
        <i/>
        <sz val="8"/>
        <color theme="1"/>
        <rFont val="Arial"/>
        <family val="2"/>
      </rPr>
      <t>Proyecciones de la población de México  2010-2050 y estimaciones 1990 -2009.</t>
    </r>
    <r>
      <rPr>
        <sz val="8"/>
        <color theme="1"/>
        <rFont val="Arial"/>
        <family val="2"/>
      </rPr>
      <t xml:space="preserve"> México. Abril 2013.
INEGI. </t>
    </r>
    <r>
      <rPr>
        <i/>
        <sz val="8"/>
        <color theme="1"/>
        <rFont val="Arial"/>
        <family val="2"/>
      </rPr>
      <t>Principales resultados del Censo de Población y Vivienda 2010.</t>
    </r>
    <r>
      <rPr>
        <sz val="8"/>
        <color theme="1"/>
        <rFont val="Arial"/>
        <family val="2"/>
      </rPr>
      <t xml:space="preserve"> México. 2011.</t>
    </r>
  </si>
  <si>
    <r>
      <t xml:space="preserve">POBLACIÓN URBANA
</t>
    </r>
    <r>
      <rPr>
        <sz val="10"/>
        <color rgb="FF000000"/>
        <rFont val="Arial"/>
        <family val="2"/>
      </rPr>
      <t>(población en millones de habitantes)</t>
    </r>
  </si>
  <si>
    <t>PORCENTAJE DE POBLACIÓN URBANA</t>
  </si>
  <si>
    <t>URBANA</t>
  </si>
  <si>
    <t>RURAL</t>
  </si>
  <si>
    <t>TOTAL</t>
  </si>
  <si>
    <r>
      <rPr>
        <b/>
        <sz val="8"/>
        <color rgb="FF000000"/>
        <rFont val="Arial"/>
        <family val="2"/>
      </rPr>
      <t>Nota:</t>
    </r>
    <r>
      <rPr>
        <sz val="8"/>
        <color rgb="FF000000"/>
        <rFont val="Arial"/>
        <family val="2"/>
      </rPr>
      <t xml:space="preserve">
1) El Censo de 1910 considera localidades urbanas aquellas de 4000 o más habitantes. El Censo de 1921 considera localidades urbanas aquellas de 2000 o más habitantes. El resto de la información considera localidades urbanas de 2500 o más habitantes.</t>
    </r>
  </si>
  <si>
    <r>
      <rPr>
        <b/>
        <sz val="8"/>
        <color rgb="FF000000"/>
        <rFont val="Arial"/>
        <family val="2"/>
      </rPr>
      <t>Fuentes:</t>
    </r>
    <r>
      <rPr>
        <sz val="8"/>
        <color rgb="FF000000"/>
        <rFont val="Arial"/>
        <family val="2"/>
      </rPr>
      <t xml:space="preserve">
Elaboración propia con datos de:
INEGI. </t>
    </r>
    <r>
      <rPr>
        <i/>
        <sz val="8"/>
        <color rgb="FF000000"/>
        <rFont val="Arial"/>
        <family val="2"/>
      </rPr>
      <t>Estadísticas históricas de México</t>
    </r>
    <r>
      <rPr>
        <sz val="8"/>
        <color rgb="FF000000"/>
        <rFont val="Arial"/>
        <family val="2"/>
      </rPr>
      <t xml:space="preserve">.México. 2009.
INEGI. </t>
    </r>
    <r>
      <rPr>
        <i/>
        <sz val="8"/>
        <color rgb="FF000000"/>
        <rFont val="Arial"/>
        <family val="2"/>
      </rPr>
      <t>Principales resultados del Censo de Población y Vivienda 2010.</t>
    </r>
    <r>
      <rPr>
        <sz val="8"/>
        <color rgb="FF000000"/>
        <rFont val="Arial"/>
        <family val="2"/>
      </rPr>
      <t xml:space="preserve"> México. 2011.
INEGI. </t>
    </r>
    <r>
      <rPr>
        <i/>
        <sz val="8"/>
        <color rgb="FF000000"/>
        <rFont val="Arial"/>
        <family val="2"/>
      </rPr>
      <t>Tabulados de la encuesta Intercensal 2015</t>
    </r>
    <r>
      <rPr>
        <sz val="8"/>
        <color rgb="FF000000"/>
        <rFont val="Arial"/>
        <family val="2"/>
      </rPr>
      <t>. México. 2016.</t>
    </r>
  </si>
  <si>
    <r>
      <t xml:space="preserve">DENSIDAD POBLACIONAL
</t>
    </r>
    <r>
      <rPr>
        <sz val="10"/>
        <rFont val="Arial"/>
        <family val="2"/>
      </rPr>
      <t>(población en habitantes y densidad en habitantes por kilómetro cuadrado)</t>
    </r>
  </si>
  <si>
    <t>DENSIDAD</t>
  </si>
  <si>
    <r>
      <rPr>
        <b/>
        <sz val="8"/>
        <rFont val="Arial"/>
        <family val="2"/>
      </rPr>
      <t>Notas:</t>
    </r>
    <r>
      <rPr>
        <b/>
        <vertAlign val="superscript"/>
        <sz val="8"/>
        <rFont val="Arial"/>
        <family val="2"/>
      </rPr>
      <t xml:space="preserve"> </t>
    </r>
    <r>
      <rPr>
        <vertAlign val="superscript"/>
        <sz val="8"/>
        <rFont val="Arial"/>
        <family val="2"/>
      </rPr>
      <t xml:space="preserve">
</t>
    </r>
    <r>
      <rPr>
        <sz val="8"/>
        <rFont val="Arial"/>
        <family val="2"/>
      </rPr>
      <t>1) La superficie nacional considerada por el indicador fue de 1 959 248 km</t>
    </r>
    <r>
      <rPr>
        <vertAlign val="superscript"/>
        <sz val="8"/>
        <rFont val="Arial"/>
        <family val="2"/>
      </rPr>
      <t>2</t>
    </r>
    <r>
      <rPr>
        <vertAlign val="subscript"/>
        <sz val="8"/>
        <rFont val="Arial"/>
        <family val="2"/>
      </rPr>
      <t>.</t>
    </r>
    <r>
      <rPr>
        <sz val="8"/>
        <rFont val="Arial"/>
        <family val="2"/>
      </rPr>
      <t xml:space="preserve">
2) Para el cálculo de la densidad, la población del periodo 1930-1980 provino de los datos publicados en los Censos de Población y Vivienda del INEGI. En el caso del periodo 1990-2010, corresponden a la población a mitad de año publicada por el Conapo.</t>
    </r>
  </si>
  <si>
    <r>
      <rPr>
        <b/>
        <sz val="8"/>
        <rFont val="Arial"/>
        <family val="2"/>
      </rPr>
      <t>Fuentes:</t>
    </r>
    <r>
      <rPr>
        <sz val="8"/>
        <rFont val="Arial"/>
        <family val="2"/>
      </rPr>
      <t xml:space="preserve">
Elaboración propia con datos de: 
Consejo Nacional de Población (Conapo). Consulta interactiva de  indicadores demográficos. Disponible en: http://www.conapo.gob.mx/es/CONAPO/Consultas_Interactivas 
INEGI. </t>
    </r>
    <r>
      <rPr>
        <i/>
        <sz val="8"/>
        <rFont val="Arial"/>
        <family val="2"/>
      </rPr>
      <t xml:space="preserve">Anuario estadístico y geográfico de los Estados Unidos Mexicanos. </t>
    </r>
    <r>
      <rPr>
        <sz val="8"/>
        <rFont val="Arial"/>
        <family val="2"/>
      </rPr>
      <t>México 2015.</t>
    </r>
  </si>
  <si>
    <r>
      <t xml:space="preserve">ESPERANZA DE VIDA AL NACER
</t>
    </r>
    <r>
      <rPr>
        <sz val="10"/>
        <color theme="1"/>
        <rFont val="Arial"/>
        <family val="2"/>
      </rPr>
      <t>(años)</t>
    </r>
  </si>
  <si>
    <t xml:space="preserve">ESPERANZA DE VIDA </t>
  </si>
  <si>
    <t>NACIONAL</t>
  </si>
  <si>
    <t>HOMBRES</t>
  </si>
  <si>
    <t>MUJERES</t>
  </si>
  <si>
    <r>
      <rPr>
        <b/>
        <sz val="8"/>
        <color theme="1"/>
        <rFont val="Arial"/>
        <family val="2"/>
      </rPr>
      <t xml:space="preserve">Fuente: </t>
    </r>
    <r>
      <rPr>
        <sz val="8"/>
        <color theme="1"/>
        <rFont val="Arial"/>
        <family val="2"/>
      </rPr>
      <t xml:space="preserve">
Consejo Nacional de Población (Conapo). </t>
    </r>
    <r>
      <rPr>
        <i/>
        <sz val="8"/>
        <color theme="1"/>
        <rFont val="Arial"/>
        <family val="2"/>
      </rPr>
      <t>Situación demográfica de México 2010</t>
    </r>
    <r>
      <rPr>
        <sz val="8"/>
        <color theme="1"/>
        <rFont val="Arial"/>
        <family val="2"/>
      </rPr>
      <t xml:space="preserve">. México. 2010.
Consejo Nacional de Población (Conapo). </t>
    </r>
    <r>
      <rPr>
        <i/>
        <sz val="8"/>
        <color theme="1"/>
        <rFont val="Arial"/>
        <family val="2"/>
      </rPr>
      <t>Proyecciones de la población de México  2010-2050 y estimaciones 1990 -2009.</t>
    </r>
    <r>
      <rPr>
        <sz val="8"/>
        <color theme="1"/>
        <rFont val="Arial"/>
        <family val="2"/>
      </rPr>
      <t xml:space="preserve"> México. Abril 2013.</t>
    </r>
  </si>
  <si>
    <r>
      <t xml:space="preserve">RAZÓN DE DEPENDENCIA
</t>
    </r>
    <r>
      <rPr>
        <sz val="10"/>
        <rFont val="Arial"/>
        <family val="2"/>
      </rPr>
      <t>(personas dependientes por cada 100 personas activas)</t>
    </r>
  </si>
  <si>
    <t>INFANTIL</t>
  </si>
  <si>
    <t>ADULTO MAYOR</t>
  </si>
  <si>
    <r>
      <rPr>
        <b/>
        <sz val="8"/>
        <rFont val="Arial"/>
        <family val="2"/>
      </rPr>
      <t>Nota:</t>
    </r>
    <r>
      <rPr>
        <sz val="8"/>
        <rFont val="Arial"/>
        <family val="2"/>
      </rPr>
      <t xml:space="preserve">
1) Los datos de 1930 a 1980 usan como clasificación: población infantil (0-15 años), población activa (16-64 años), adultos mayores (65 años o más). En el caso de los datos de 1990 en adelante, la clasificación es:  población infantil (0-14 años), población activa (15-64 años), adultos mayores (65 años o más).</t>
    </r>
  </si>
  <si>
    <r>
      <rPr>
        <b/>
        <sz val="8"/>
        <rFont val="Arial"/>
        <family val="2"/>
      </rPr>
      <t>Fuentes:</t>
    </r>
    <r>
      <rPr>
        <sz val="8"/>
        <rFont val="Arial"/>
        <family val="2"/>
      </rPr>
      <t xml:space="preserve">
Consejo Nacional de Población (Conapo).</t>
    </r>
    <r>
      <rPr>
        <i/>
        <sz val="8"/>
        <rFont val="Arial"/>
        <family val="2"/>
      </rPr>
      <t xml:space="preserve"> Diagnóstico socio-demográfico del envejecimiento en México</t>
    </r>
    <r>
      <rPr>
        <sz val="8"/>
        <rFont val="Arial"/>
        <family val="2"/>
      </rPr>
      <t xml:space="preserve">. Serie de Documentos Técnicos. México. 2011.
Consejo Nacional de Población (Conapo). </t>
    </r>
    <r>
      <rPr>
        <i/>
        <sz val="8"/>
        <rFont val="Arial"/>
        <family val="2"/>
      </rPr>
      <t xml:space="preserve">Proyecciones de la población de México  2010-2050 y estimaciones 1990 -2009. </t>
    </r>
    <r>
      <rPr>
        <sz val="8"/>
        <rFont val="Arial"/>
        <family val="2"/>
      </rPr>
      <t>México. Abril 2013.</t>
    </r>
  </si>
  <si>
    <r>
      <t xml:space="preserve">PRODUCTO INTERNO BRUTO (PIB)
</t>
    </r>
    <r>
      <rPr>
        <sz val="10"/>
        <rFont val="Arial"/>
        <family val="2"/>
      </rPr>
      <t>(PIB en millones de pesos a precios constantes de 2008 y tasa de cambio anual en porcentaje)</t>
    </r>
  </si>
  <si>
    <t>PIB</t>
  </si>
  <si>
    <t>TASA DE CAMBIO ANUAL</t>
  </si>
  <si>
    <t>-</t>
  </si>
  <si>
    <r>
      <t xml:space="preserve">Notas:
</t>
    </r>
    <r>
      <rPr>
        <sz val="8"/>
        <rFont val="Arial"/>
        <family val="2"/>
      </rPr>
      <t>1) Los datos de 2015 son preliminares.</t>
    </r>
  </si>
  <si>
    <r>
      <t xml:space="preserve">Fuente:
</t>
    </r>
    <r>
      <rPr>
        <sz val="8"/>
        <rFont val="Arial"/>
        <family val="2"/>
      </rPr>
      <t>Elaboración propia con datos de:</t>
    </r>
    <r>
      <rPr>
        <b/>
        <sz val="8"/>
        <rFont val="Arial"/>
        <family val="2"/>
      </rPr>
      <t xml:space="preserve">
</t>
    </r>
    <r>
      <rPr>
        <sz val="8"/>
        <rFont val="Arial"/>
        <family val="2"/>
      </rPr>
      <t xml:space="preserve">INEGI. </t>
    </r>
    <r>
      <rPr>
        <i/>
        <sz val="8"/>
        <rFont val="Arial"/>
        <family val="2"/>
      </rPr>
      <t>Sistema de Cuentas Nacionales</t>
    </r>
    <r>
      <rPr>
        <sz val="8"/>
        <rFont val="Arial"/>
        <family val="2"/>
      </rPr>
      <t>. Disponible en: http://www.inegi.org.mx/est/contenidos/proyectos/cn/pibt/ Fecha de consulta: julio, 2015.</t>
    </r>
  </si>
  <si>
    <r>
      <t xml:space="preserve">INGRESO NACIONAL NETO
</t>
    </r>
    <r>
      <rPr>
        <sz val="10"/>
        <rFont val="Arial"/>
        <family val="2"/>
      </rPr>
      <t>(ingreso en millones de pesos a precios constantes de 2008 e índice con año base 2003 = 100)</t>
    </r>
  </si>
  <si>
    <t>INGRESO</t>
  </si>
  <si>
    <t>ÍNDICE</t>
  </si>
  <si>
    <r>
      <t>Notas:</t>
    </r>
    <r>
      <rPr>
        <sz val="8"/>
        <rFont val="Arial"/>
        <family val="2"/>
      </rPr>
      <t xml:space="preserve">
1) Datos preliminares para 2014.
2) Los efectos inflacionarios fueron corregidos con el índice de precios al consumidor subyacente.</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</si>
  <si>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 xml:space="preserve">Sistema de Cuentas Nacionales de México y Cuentas de Bienes y Servicios. Banco de Información Económica. </t>
    </r>
    <r>
      <rPr>
        <sz val="8"/>
        <rFont val="Arial"/>
        <family val="2"/>
      </rPr>
      <t>Disponible en: http://www.inegi.org.mx/sistemas/bie/ Fecha de consulta: octubre, 2015.</t>
    </r>
  </si>
  <si>
    <r>
      <t xml:space="preserve">PRODUCTO INTERNO NETO ECOLÓGICO (PINE)
</t>
    </r>
    <r>
      <rPr>
        <sz val="11"/>
        <color theme="1"/>
        <rFont val="Calibri"/>
        <family val="2"/>
        <scheme val="minor"/>
      </rPr>
      <t>(PINE en millones de pesos corrientes y constantes año base 2008 y tasa de cambio anual en porcentaje)</t>
    </r>
  </si>
  <si>
    <t>PINE CORRIENTE</t>
  </si>
  <si>
    <t>ÍNDICE DE PRECIOS</t>
  </si>
  <si>
    <t>PINE CONSTANTE</t>
  </si>
  <si>
    <r>
      <t xml:space="preserve">Notas:
</t>
    </r>
    <r>
      <rPr>
        <sz val="8"/>
        <rFont val="Arial"/>
        <family val="2"/>
      </rPr>
      <t>1) Cifras preliminares a partir de 2013.
2) Los efectos de la inflación se corrigieron con el índice de precios implícito del PIB.</t>
    </r>
  </si>
  <si>
    <r>
      <t xml:space="preserve">Fuente:
</t>
    </r>
    <r>
      <rPr>
        <sz val="8"/>
        <rFont val="Arial"/>
        <family val="2"/>
      </rPr>
      <t>Elaboración propia con fuentes de:</t>
    </r>
    <r>
      <rPr>
        <b/>
        <sz val="8"/>
        <rFont val="Arial"/>
        <family val="2"/>
      </rPr>
      <t xml:space="preserve">
</t>
    </r>
    <r>
      <rPr>
        <sz val="8"/>
        <rFont val="Arial"/>
        <family val="2"/>
      </rPr>
      <t>INEGI. Sistema de Cuentas Nacionales.</t>
    </r>
    <r>
      <rPr>
        <i/>
        <sz val="8"/>
        <rFont val="Arial"/>
        <family val="2"/>
      </rPr>
      <t xml:space="preserve"> Subsistema de Cuentas Económicas y Ecológicas de México.</t>
    </r>
    <r>
      <rPr>
        <sz val="8"/>
        <rFont val="Arial"/>
        <family val="2"/>
      </rPr>
      <t xml:space="preserve"> Disponible en: http://www.inegi.org.mx/est/contenidos/proyectos/cn/ee/ Fecha de consulta: julio de 2016.</t>
    </r>
  </si>
  <si>
    <r>
      <t xml:space="preserve">INVERSIÓN PÚBLICA Y PRIVADA NACIONAL
</t>
    </r>
    <r>
      <rPr>
        <sz val="10"/>
        <rFont val="Arial"/>
        <family val="2"/>
      </rPr>
      <t>(total en millones de pesos a precios constantes de 2008)</t>
    </r>
  </si>
  <si>
    <t>PRIVADA</t>
  </si>
  <si>
    <t xml:space="preserve"> PÚBLICA </t>
  </si>
  <si>
    <t>PORCENTAJE DEL PIB</t>
  </si>
  <si>
    <r>
      <t xml:space="preserve">Notas:
</t>
    </r>
    <r>
      <rPr>
        <sz val="8"/>
        <rFont val="Arial"/>
        <family val="2"/>
      </rPr>
      <t xml:space="preserve">1) La inversión corresponde a la variable formación bruta de capital fijo.
2) Datos revisados a partir de 2012. </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</si>
  <si>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 xml:space="preserve">Sistema de Cuentas Nacionales. </t>
    </r>
    <r>
      <rPr>
        <sz val="8"/>
        <rFont val="Arial"/>
        <family val="2"/>
      </rPr>
      <t>Disponible en: http://www.inegi.org.mx/est/contenidos/proyectos/cn/pibt/ 
Fecha de consulta: julio, 2016.</t>
    </r>
  </si>
  <si>
    <r>
      <rPr>
        <b/>
        <sz val="10"/>
        <rFont val="Arial"/>
        <family val="2"/>
      </rPr>
      <t>CRÉDITO A LA PRODUCCIÓN</t>
    </r>
    <r>
      <rPr>
        <sz val="11"/>
        <color theme="1"/>
        <rFont val="Arial"/>
        <family val="2"/>
      </rPr>
      <t xml:space="preserve">
(PIB y total en millones de pesos a precios corrientes y contribución al PIB en porcentaje) </t>
    </r>
  </si>
  <si>
    <t xml:space="preserve">PIB </t>
  </si>
  <si>
    <t>BANCA COMERCIAL</t>
  </si>
  <si>
    <t>BANCA DE DESARROLLO</t>
  </si>
  <si>
    <t>CONTRIBUCIÓN AL PIB</t>
  </si>
  <si>
    <r>
      <rPr>
        <b/>
        <sz val="8"/>
        <rFont val="Arial"/>
        <family val="2"/>
      </rPr>
      <t xml:space="preserve">Notas: </t>
    </r>
    <r>
      <rPr>
        <vertAlign val="superscript"/>
        <sz val="8"/>
        <rFont val="Arial"/>
        <family val="2"/>
      </rPr>
      <t xml:space="preserve">
</t>
    </r>
    <r>
      <rPr>
        <sz val="8"/>
        <rFont val="Arial"/>
        <family val="2"/>
      </rPr>
      <t xml:space="preserve">1) Los datos consideran dentro del crédito a la producción a los sectores primario, secundario y terciario.
2) Se reporta la cartera total para el último trimestre del año correspondiente. Excepto para 2016 donde se reporta el primer trimestre.
</t>
    </r>
    <r>
      <rPr>
        <b/>
        <sz val="10"/>
        <rFont val="Arial"/>
        <family val="2"/>
      </rPr>
      <t/>
    </r>
  </si>
  <si>
    <r>
      <rPr>
        <b/>
        <sz val="8"/>
        <rFont val="Arial"/>
        <family val="2"/>
      </rPr>
      <t xml:space="preserve">Fuentes: 
</t>
    </r>
    <r>
      <rPr>
        <sz val="8"/>
        <rFont val="Arial"/>
        <family val="2"/>
      </rPr>
      <t>Elaboración propia con datos de: 
Banxico. Banca comercial crédito por entidad federativa, sector económico y situación de la cartera. Disponible en: http://www.banxico.org.mx/SieInternet/consultarDirectorioInternetAction.do?accion=consultarCuadro&amp;idCuadro=CF246&amp;sector=19&amp;locale=es. Fecha de consulta: julio, 2016.
Banxico. Banca desarrollo crédito por entidad federativa, sector económico y situación de la cartera. Disponible en: http://www.banxico.org.mx/SieInternet/consultarDirectorioInternetAction.do?accion=consultarCuadro&amp;idCuadro=CF248&amp;sector=19&amp;locale=es. Fecha de consulta: julio, 2016.</t>
    </r>
  </si>
  <si>
    <r>
      <t xml:space="preserve">PRODUCTIVIDAD LABORAL
</t>
    </r>
    <r>
      <rPr>
        <sz val="10"/>
        <color theme="1"/>
        <rFont val="Arial"/>
        <family val="2"/>
      </rPr>
      <t>(índice con año base 2008 = 100)</t>
    </r>
  </si>
  <si>
    <t>ÍNDICE DE HORAS TRABAJADAS</t>
  </si>
  <si>
    <t>ÍNDICE DEL PIB</t>
  </si>
  <si>
    <t>ÍNDICE DE PRODUCTIVIDAD</t>
  </si>
  <si>
    <r>
      <rPr>
        <vertAlign val="superscript"/>
        <sz val="8"/>
        <rFont val="Arial"/>
        <family val="2"/>
      </rPr>
      <t xml:space="preserve">
</t>
    </r>
    <r>
      <rPr>
        <b/>
        <sz val="8"/>
        <rFont val="Arial"/>
        <family val="2"/>
      </rPr>
      <t>Notas:</t>
    </r>
    <r>
      <rPr>
        <sz val="8"/>
        <rFont val="Arial"/>
        <family val="2"/>
      </rPr>
      <t xml:space="preserve">
1) El indicador corresponde al producto interno bruto obtenido por hora trabajada respecto a un año base. La productividad laboral se calculó con base en las horas trabajadas. El concepto de hora trabajada sustituye al de horas-hombre.
2) Cifras revisadas a partir de 2012. Los datos de 2016 son para el primer trimestre.
</t>
    </r>
  </si>
  <si>
    <r>
      <rPr>
        <b/>
        <sz val="8"/>
        <rFont val="Arial"/>
        <family val="2"/>
      </rPr>
      <t xml:space="preserve">Fuente:
</t>
    </r>
    <r>
      <rPr>
        <sz val="8"/>
        <rFont val="Arial"/>
        <family val="2"/>
      </rPr>
      <t>Elaboración propia con datos de:
INEGI. BIE. Indicadores de productividad, series originales.  Disponible en: http://www.inegi.org.mx/sistemas/bie/default.aspx Fecha de consulta: julio, 2016.</t>
    </r>
  </si>
  <si>
    <r>
      <t xml:space="preserve">IMPORTANCIA RELATIVA DEL COMERCIO EXTERIOR
</t>
    </r>
    <r>
      <rPr>
        <sz val="10"/>
        <rFont val="Arial"/>
        <family val="2"/>
      </rPr>
      <t>(producto interno bruto, PIB, y valor del comercio en millones de pesos corrientes e importancia relativa respecto al PIB en porcentaje)</t>
    </r>
  </si>
  <si>
    <t>VALOR DEL COMERCIO</t>
  </si>
  <si>
    <t>IMPORTANCIA RELATIVA RESPECTO AL PIB</t>
  </si>
  <si>
    <r>
      <t xml:space="preserve">Notas:
</t>
    </r>
    <r>
      <rPr>
        <sz val="8"/>
        <rFont val="Arial"/>
        <family val="2"/>
      </rPr>
      <t>1) El valor del comercio fue transformado a pesos a partir del tipo de cambio para solventar obligaciones en el extranjero. El cambio observado entre 1994 y 1995 en el porcentaje se explica por la devaluación de la moneda acontecida en diciembre de 1994 y no debe confundirse con el efecto provocado por la entrada en vigor del Tratado de Libre Comercio de América del Norte (TLCAN).</t>
    </r>
  </si>
  <si>
    <r>
      <t xml:space="preserve">Fuentes:
</t>
    </r>
    <r>
      <rPr>
        <sz val="8"/>
        <rFont val="Arial"/>
        <family val="2"/>
      </rPr>
      <t>Elaboración propia con datos de:
Banco de México. Balanza comercial de mercancías de México. Disponible en: http://www.banxico.org.mx/SieInternet/consultarDirectorioInternetAction.do?accion=consultarCuadro&amp;idCuadro=CE134&amp;locale=es. Fecha de consulta: julio 2016.
Banco de México. Tipos de cambio y resultados históricos de las subastas. Disponible en: http://www.banxico.org.mx/SieInternet/consultarDirectorioInternetAction.do?accion=consultarCuadro&amp;idCuadro=CF102&amp;sector=6&amp;locale=es. Fecha de consulta: julio 2016.
INEGI. Estadísticas del Comercio Exterior de México. Disponible en: http://www.inegi.org.mx/est/contenidos/proyectos/registros/economicas/comercio/default.aspx. Fecha de consulta: julio 2016.</t>
    </r>
  </si>
  <si>
    <r>
      <t xml:space="preserve">ÍNDICE NACIONAL DE PRECIOS AL CONSUMIDOR (INPC)
</t>
    </r>
    <r>
      <rPr>
        <sz val="10"/>
        <rFont val="Arial"/>
        <family val="2"/>
      </rPr>
      <t>(índice con año base 2010 = 100 e inflación en porcentaje)</t>
    </r>
  </si>
  <si>
    <t>INPC</t>
  </si>
  <si>
    <t>INFLACIÓN</t>
  </si>
  <si>
    <r>
      <t>Notas:</t>
    </r>
    <r>
      <rPr>
        <sz val="8"/>
        <rFont val="Arial"/>
        <family val="2"/>
      </rPr>
      <t xml:space="preserve">
1) Se reporta el volumen del índice al mes de diciembre del año respectivo.
2) Para 2016 se reporta el volumen del índice al mes de junio y la inflación acumulada junio-junio.
3) La inflación se calcula como una tasa de crecimiento geométrica diciembre-diciembre.</t>
    </r>
  </si>
  <si>
    <r>
      <t xml:space="preserve">Fuente:
</t>
    </r>
    <r>
      <rPr>
        <sz val="8"/>
        <rFont val="Arial"/>
        <family val="2"/>
      </rPr>
      <t>INEGI.</t>
    </r>
    <r>
      <rPr>
        <i/>
        <sz val="8"/>
        <rFont val="Arial"/>
        <family val="2"/>
      </rPr>
      <t xml:space="preserve"> Índices de precios al consumidor</t>
    </r>
    <r>
      <rPr>
        <sz val="8"/>
        <rFont val="Arial"/>
        <family val="2"/>
      </rPr>
      <t>. Disponible en: http://www.inegi.org.mx/est/contenidos/proyectos/inp/inpc.aspx Fecha de consulta: julio, 2016.</t>
    </r>
  </si>
  <si>
    <r>
      <t xml:space="preserve">ÍNDICE NACIONAL DE PRECIOS AL PRODUCTOR
</t>
    </r>
    <r>
      <rPr>
        <sz val="10"/>
        <color theme="1"/>
        <rFont val="Arial"/>
        <family val="2"/>
      </rPr>
      <t>(índice con año base junio 2012 = 100)</t>
    </r>
  </si>
  <si>
    <t>SIN PETRÓLEO Y CON SERVICIOS</t>
  </si>
  <si>
    <t>CON PETRÓLEO Y CON SERVICIOS</t>
  </si>
  <si>
    <t>ND</t>
  </si>
  <si>
    <r>
      <rPr>
        <b/>
        <sz val="8"/>
        <rFont val="Arial"/>
        <family val="2"/>
      </rPr>
      <t xml:space="preserve">Notas: </t>
    </r>
    <r>
      <rPr>
        <sz val="8"/>
        <rFont val="Arial"/>
        <family val="2"/>
      </rPr>
      <t xml:space="preserve">
1) Se reporta el volumen del índice al mes de diciembre del año respectivo. Excepto para 2016 donde se reporta el mes de junio y la inflación junio-junio. ND: no disponible.
2) El INPP en las agregaciones que consideran petróleo se revisa de manera mensual debido a que los precios del referido energético son provistos inicialmente por la fuente de la información con carácter preliminar. Debido a la gran volatilidad de sus precios y a la importancia que tiene el petróleo crudo en la producción nacional, a partir de 1986 se inició la publicación del INPP con y sin petróleo. La inflación se calculó para el agregado sin petróleo.</t>
    </r>
  </si>
  <si>
    <r>
      <rPr>
        <b/>
        <sz val="8"/>
        <color theme="1"/>
        <rFont val="Arial"/>
        <family val="2"/>
      </rPr>
      <t xml:space="preserve">Fuentes:
</t>
    </r>
    <r>
      <rPr>
        <sz val="8"/>
        <color theme="1"/>
        <rFont val="Arial"/>
        <family val="2"/>
      </rPr>
      <t xml:space="preserve">INEGI. </t>
    </r>
    <r>
      <rPr>
        <i/>
        <sz val="8"/>
        <color theme="1"/>
        <rFont val="Arial"/>
        <family val="2"/>
      </rPr>
      <t xml:space="preserve">Índice Nacional de Precios al productor. </t>
    </r>
    <r>
      <rPr>
        <sz val="8"/>
        <color theme="1"/>
        <rFont val="Arial"/>
        <family val="2"/>
      </rPr>
      <t>Disponible en: http://www.inegi.org.mx/est/contenidos/proyectos/inp/INPP_CAB2012.aspx Fecha de consulta: julio de 2016.
INEGI. BIE.</t>
    </r>
    <r>
      <rPr>
        <i/>
        <sz val="8"/>
        <color theme="1"/>
        <rFont val="Arial"/>
        <family val="2"/>
      </rPr>
      <t xml:space="preserve"> Precios e Inflación, Índice nacional de precios al productor.</t>
    </r>
    <r>
      <rPr>
        <sz val="8"/>
        <color theme="1"/>
        <rFont val="Arial"/>
        <family val="2"/>
      </rPr>
      <t xml:space="preserve"> Disponible en: http://www.inegi.org.mx/sistemas/bie/. Fecha de consulta: julio de 2016.</t>
    </r>
    <r>
      <rPr>
        <b/>
        <sz val="8"/>
        <color theme="1"/>
        <rFont val="Arial"/>
        <family val="2"/>
      </rPr>
      <t/>
    </r>
  </si>
  <si>
    <r>
      <t xml:space="preserve">TASA DE ACTIVIDAD
</t>
    </r>
    <r>
      <rPr>
        <sz val="10"/>
        <color theme="1"/>
        <rFont val="Arial"/>
        <family val="2"/>
      </rPr>
      <t>(porcentajes)</t>
    </r>
  </si>
  <si>
    <r>
      <rPr>
        <b/>
        <sz val="8"/>
        <color theme="1"/>
        <rFont val="Arial"/>
        <family val="2"/>
      </rPr>
      <t>Nota:</t>
    </r>
    <r>
      <rPr>
        <sz val="8"/>
        <color theme="1"/>
        <rFont val="Arial"/>
        <family val="2"/>
      </rPr>
      <t xml:space="preserve">
1) Los datos corresponden al segundo trimestre del año. Excepto para 2016 donde son representativos del primer trimestre.</t>
    </r>
  </si>
  <si>
    <r>
      <rPr>
        <b/>
        <sz val="8"/>
        <color theme="1"/>
        <rFont val="Arial"/>
        <family val="2"/>
      </rPr>
      <t>Fuentes:</t>
    </r>
    <r>
      <rPr>
        <sz val="8"/>
        <color theme="1"/>
        <rFont val="Arial"/>
        <family val="2"/>
      </rPr>
      <t xml:space="preserve">
Elaboración propia con datos de:
INEGI. BIE. Ocupación, empleo y remuneraciones. Tasas de ocupación, desocupación y subocupación. Nacional. Disponible en: http://www.inegi.org.mx/sistemas/bie/. Fecha de consulta: julio, 2016.</t>
    </r>
  </si>
  <si>
    <r>
      <t xml:space="preserve">TASA NETA DE OCUPACIÓN
</t>
    </r>
    <r>
      <rPr>
        <sz val="10"/>
        <color indexed="8"/>
        <rFont val="Arial"/>
        <family val="2"/>
      </rPr>
      <t>(</t>
    </r>
    <r>
      <rPr>
        <sz val="10"/>
        <color indexed="8"/>
        <rFont val="Arial"/>
        <family val="2"/>
      </rPr>
      <t>p</t>
    </r>
    <r>
      <rPr>
        <sz val="10"/>
        <color indexed="8"/>
        <rFont val="Arial"/>
        <family val="2"/>
      </rPr>
      <t xml:space="preserve">orcentaje respecto </t>
    </r>
    <r>
      <rPr>
        <sz val="10"/>
        <color indexed="8"/>
        <rFont val="Arial"/>
        <family val="2"/>
      </rPr>
      <t>a</t>
    </r>
    <r>
      <rPr>
        <sz val="10"/>
        <color indexed="8"/>
        <rFont val="Arial"/>
        <family val="2"/>
      </rPr>
      <t xml:space="preserve"> la población en edad para trabajar)</t>
    </r>
  </si>
  <si>
    <t>TASA DE OCUPACIÓN</t>
  </si>
  <si>
    <r>
      <t xml:space="preserve">Notas:
</t>
    </r>
    <r>
      <rPr>
        <sz val="8"/>
        <color indexed="8"/>
        <rFont val="Arial"/>
        <family val="2"/>
      </rPr>
      <t>1) Promedio anual de los resultados trimestrales.
2) 2016 resultado del primer trimestre.</t>
    </r>
  </si>
  <si>
    <r>
      <rPr>
        <b/>
        <sz val="8"/>
        <color indexed="8"/>
        <rFont val="Arial"/>
        <family val="2"/>
      </rPr>
      <t xml:space="preserve">Fuente: </t>
    </r>
    <r>
      <rPr>
        <sz val="8"/>
        <color indexed="8"/>
        <rFont val="Arial"/>
        <family val="2"/>
      </rPr>
      <t xml:space="preserve">
Elaboración propia con datos de:
INEGI. BIE. Ocupación, empleo y remuneraciones.  Población ocupada, subocupada y desocupada. Disponible en: http://www.inegi.org.mx/sistemas/bie/ Fecha de consulta: julio de 2016.</t>
    </r>
  </si>
  <si>
    <r>
      <t xml:space="preserve">TASA DE DESOCUPACIÓN
</t>
    </r>
    <r>
      <rPr>
        <sz val="11"/>
        <color theme="1"/>
        <rFont val="Calibri"/>
        <family val="2"/>
        <scheme val="minor"/>
      </rPr>
      <t>(</t>
    </r>
    <r>
      <rPr>
        <sz val="11"/>
        <color theme="1"/>
        <rFont val="Calibri"/>
        <family val="2"/>
        <scheme val="minor"/>
      </rPr>
      <t>porcentaje de la población económicamente activa</t>
    </r>
    <r>
      <rPr>
        <sz val="11"/>
        <color theme="1"/>
        <rFont val="Calibri"/>
        <family val="2"/>
        <scheme val="minor"/>
      </rPr>
      <t>)</t>
    </r>
  </si>
  <si>
    <t>TASA DE DESOCUPACIÓN</t>
  </si>
  <si>
    <r>
      <rPr>
        <b/>
        <sz val="8"/>
        <rFont val="Arial"/>
        <family val="2"/>
      </rPr>
      <t xml:space="preserve">Notas: 
</t>
    </r>
    <r>
      <rPr>
        <sz val="8"/>
        <rFont val="Arial"/>
        <family val="2"/>
      </rPr>
      <t>1) La población económicamente activa se refiere a los habitantes mayores de 14 años que se encuentran trabajando o, en su defecto, forman parte de la población desempleada. A partir de 2015 las tasas se recalcularon con la edad mínima para trabajar de 15 años.
2) Se reporta la tasa al mes de julio del año respectivo.
3) Cifras preliminares a partir de 2008. La tasa del año 2016 es representativa del mes de mayo.</t>
    </r>
  </si>
  <si>
    <r>
      <rPr>
        <b/>
        <sz val="8"/>
        <rFont val="Arial"/>
        <family val="2"/>
      </rPr>
      <t xml:space="preserve">Fuente:
</t>
    </r>
    <r>
      <rPr>
        <sz val="8"/>
        <rFont val="Arial"/>
        <family val="2"/>
      </rPr>
      <t>Elaboración propia con datos de:
INEGI. BIE. Ocupación, empleo y remuneraciones.  Tasas de ocupación, desocupación y subocupación. Nacional. Disponible en: http://www.inegi.org.mx/sistemas/bie/ Fecha de consulta: julio, 2016.</t>
    </r>
  </si>
  <si>
    <r>
      <rPr>
        <b/>
        <sz val="10"/>
        <rFont val="Arial"/>
        <family val="2"/>
      </rPr>
      <t xml:space="preserve">INEQUIDAD EN EL INGRESO
</t>
    </r>
    <r>
      <rPr>
        <sz val="10"/>
        <rFont val="Arial"/>
        <family val="2"/>
      </rPr>
      <t>(coeficiente de Gini, número índice)</t>
    </r>
  </si>
  <si>
    <t>COEFICIENTE DE GINI</t>
  </si>
  <si>
    <t>2000</t>
  </si>
  <si>
    <t>2002</t>
  </si>
  <si>
    <t>2004</t>
  </si>
  <si>
    <t>2005</t>
  </si>
  <si>
    <t>2006</t>
  </si>
  <si>
    <t>2008</t>
  </si>
  <si>
    <t>2010</t>
  </si>
  <si>
    <r>
      <rPr>
        <b/>
        <sz val="8"/>
        <rFont val="Arial"/>
        <family val="2"/>
      </rPr>
      <t xml:space="preserve">Nota: </t>
    </r>
    <r>
      <rPr>
        <sz val="8"/>
        <rFont val="Arial"/>
        <family val="2"/>
      </rPr>
      <t xml:space="preserve">
1) La inequidad en el ingreso se mide a través del coeficiente de Gini, que toma valores entre cero y uno: entre mayor sea su valor indica una mayor concentración de los ingresos, es decir, una mayor desigualdad entre los habitantes. </t>
    </r>
  </si>
  <si>
    <r>
      <rPr>
        <b/>
        <sz val="8"/>
        <rFont val="Arial"/>
        <family val="2"/>
      </rPr>
      <t xml:space="preserve">Fuente: </t>
    </r>
    <r>
      <rPr>
        <sz val="8"/>
        <rFont val="Arial"/>
        <family val="2"/>
      </rPr>
      <t xml:space="preserve">
Elaboración propia con datos de: 
INEGI.</t>
    </r>
    <r>
      <rPr>
        <i/>
        <sz val="8"/>
        <rFont val="Arial"/>
        <family val="2"/>
      </rPr>
      <t xml:space="preserve"> Encuesta Nacional de Ingresos y Gastos de los Hogares</t>
    </r>
    <r>
      <rPr>
        <sz val="8"/>
        <rFont val="Arial"/>
        <family val="2"/>
      </rPr>
      <t>. Disponible en: http://www.inegi.org.mx/est/contenidos/proyectos/encuestas/hogares/regulares/enigh/default.aspx. Fecha de consulta: julio de 2015.</t>
    </r>
  </si>
  <si>
    <r>
      <t xml:space="preserve">POBLACIÓN EN CONDICIÓN DE POBREZA
</t>
    </r>
    <r>
      <rPr>
        <sz val="10"/>
        <color theme="1"/>
        <rFont val="Arial"/>
        <family val="2"/>
      </rPr>
      <t>(población en millones de personas y contribución a la población nacional en porcentaje)</t>
    </r>
  </si>
  <si>
    <t>SITUACIÓN DE LA POBLACIÓN</t>
  </si>
  <si>
    <t>CONTRIBUCIÓN A LA POBLACIÓN NACIONAL</t>
  </si>
  <si>
    <t>Pobreza moderada</t>
  </si>
  <si>
    <t>Pobreza extrema</t>
  </si>
  <si>
    <t>Vulnerable por carencias sociales</t>
  </si>
  <si>
    <t>Vulnerable por ingresos</t>
  </si>
  <si>
    <t>No pobre y no vulnerable</t>
  </si>
  <si>
    <r>
      <rPr>
        <b/>
        <sz val="8"/>
        <color theme="1"/>
        <rFont val="Arial"/>
        <family val="2"/>
      </rPr>
      <t>Nota:</t>
    </r>
    <r>
      <rPr>
        <sz val="8"/>
        <color theme="1"/>
        <rFont val="Arial"/>
        <family val="2"/>
      </rPr>
      <t xml:space="preserve">
1) Las cifras consideran el criterio de pobreza multidimensional.</t>
    </r>
  </si>
  <si>
    <r>
      <rPr>
        <b/>
        <sz val="8"/>
        <color theme="1"/>
        <rFont val="Arial"/>
        <family val="2"/>
      </rPr>
      <t>Fuente:</t>
    </r>
    <r>
      <rPr>
        <sz val="8"/>
        <color theme="1"/>
        <rFont val="Arial"/>
        <family val="2"/>
      </rPr>
      <t xml:space="preserve">
Coneval.</t>
    </r>
    <r>
      <rPr>
        <i/>
        <sz val="8"/>
        <color theme="1"/>
        <rFont val="Arial"/>
        <family val="2"/>
      </rPr>
      <t xml:space="preserve"> Anexo Estadístico de Pobreza en México</t>
    </r>
    <r>
      <rPr>
        <sz val="8"/>
        <color theme="1"/>
        <rFont val="Arial"/>
        <family val="2"/>
      </rPr>
      <t>. México. 2015. Disponible en: http://www.coneval.gob.mx/. Fecha de consulta: julio, 2015.</t>
    </r>
  </si>
  <si>
    <r>
      <rPr>
        <b/>
        <sz val="10"/>
        <rFont val="Arial"/>
        <family val="2"/>
      </rPr>
      <t xml:space="preserve">GRADO PROMEDIO DE ESCOLARIDAD </t>
    </r>
    <r>
      <rPr>
        <sz val="10"/>
        <rFont val="Arial"/>
        <family val="2"/>
      </rPr>
      <t xml:space="preserve">
(años)</t>
    </r>
  </si>
  <si>
    <t>GRADO PROMEDIO</t>
  </si>
  <si>
    <r>
      <rPr>
        <b/>
        <sz val="8"/>
        <color theme="1"/>
        <rFont val="Arial"/>
        <family val="2"/>
      </rPr>
      <t xml:space="preserve">Notas:
</t>
    </r>
    <r>
      <rPr>
        <sz val="8"/>
        <color theme="1"/>
        <rFont val="Arial"/>
        <family val="2"/>
      </rPr>
      <t>1) El indicador sólo considera a la población de 15 años o más. 
2) De 1 a 6 años de escolaridad promedio equivalen a primaria y de 7 a 9 equivalen a nivel secundaria.
3) La  cifra de 2013 es estimada.</t>
    </r>
  </si>
  <si>
    <r>
      <rPr>
        <b/>
        <sz val="8"/>
        <color theme="1"/>
        <rFont val="Arial"/>
        <family val="2"/>
      </rPr>
      <t xml:space="preserve">Fuente:  </t>
    </r>
    <r>
      <rPr>
        <sz val="8"/>
        <color theme="1"/>
        <rFont val="Arial"/>
        <family val="2"/>
      </rPr>
      <t xml:space="preserve">
SEP. </t>
    </r>
    <r>
      <rPr>
        <i/>
        <sz val="8"/>
        <color theme="1"/>
        <rFont val="Arial"/>
        <family val="2"/>
      </rPr>
      <t>Sistema de indicadores educativos (INDISEP).</t>
    </r>
    <r>
      <rPr>
        <sz val="8"/>
        <color theme="1"/>
        <rFont val="Arial"/>
        <family val="2"/>
      </rPr>
      <t xml:space="preserve"> Disponible en: http://planeacion.sep.gob.mx/estadistica/sistesepportal/sistesep.html Fecha de consulta: septiembre de 2015.</t>
    </r>
  </si>
  <si>
    <r>
      <t xml:space="preserve">TASA NETA DE MATRICULACIÓN
</t>
    </r>
    <r>
      <rPr>
        <sz val="10"/>
        <color theme="1"/>
        <rFont val="Arial"/>
        <family val="2"/>
      </rPr>
      <t>(porcentaje)</t>
    </r>
  </si>
  <si>
    <t>PREESCOLAR
 (3 A 5 AÑOS DE EDAD)</t>
  </si>
  <si>
    <t>PRIMARIA
 (6 A 11 AÑOS DE EDAD)</t>
  </si>
  <si>
    <t>EDUCACIÓN BÁSICA
 (3 A 14 AÑOS DE EDAD)</t>
  </si>
  <si>
    <t xml:space="preserve"> SECUNDARIA
 (12 A 14 AÑOS DE EDAD)</t>
  </si>
  <si>
    <t xml:space="preserve"> MEDIA SUPERIOR
 (15 A 17 AÑOS DE EDAD)</t>
  </si>
  <si>
    <t>BACHILLERATO
 (15 A 17 AÑOS DE EDAD)</t>
  </si>
  <si>
    <t>PROFESIONAL TÉCNICO
 (15 A 17 AÑOS DE EDAD)</t>
  </si>
  <si>
    <r>
      <rPr>
        <b/>
        <sz val="8"/>
        <color theme="1"/>
        <rFont val="Arial"/>
        <family val="2"/>
      </rPr>
      <t>Notas:</t>
    </r>
    <r>
      <rPr>
        <sz val="8"/>
        <color theme="1"/>
        <rFont val="Arial"/>
        <family val="2"/>
      </rPr>
      <t xml:space="preserve">
1) El indicador corresponde a  los alumnos en las edades normativas inscritos para cursar el nivel educativo del que se trate, respecto a cien personas de la misma edad, expresado en porcentaje. 
2) Los datos de 2013 son preliminares. 
3) Los valores en algunos años pueden exceder el 100% debido a que los datos de la matrícula escolar podrían estar sobreestimados al no descontar aquellos alumnos que se inscriben en más de una escuela; así mismo, porque las proyecciones de la población en edad escolar que elabora el Consejo Nacional de Población (Conapo) para años no censales podrían estar subestimadas.</t>
    </r>
  </si>
  <si>
    <r>
      <rPr>
        <b/>
        <sz val="8"/>
        <color theme="1"/>
        <rFont val="Arial"/>
        <family val="2"/>
      </rPr>
      <t>Fuente:</t>
    </r>
    <r>
      <rPr>
        <sz val="8"/>
        <color theme="1"/>
        <rFont val="Arial"/>
        <family val="2"/>
      </rPr>
      <t xml:space="preserve">
SEP.</t>
    </r>
    <r>
      <rPr>
        <i/>
        <sz val="8"/>
        <color theme="1"/>
        <rFont val="Arial"/>
        <family val="2"/>
      </rPr>
      <t xml:space="preserve"> Reporte de Indicadores Educativos.</t>
    </r>
    <r>
      <rPr>
        <sz val="8"/>
        <color theme="1"/>
        <rFont val="Arial"/>
        <family val="2"/>
      </rPr>
      <t xml:space="preserve"> Disponible en: http://www.snie.sep.gob.mx/indicadores_y_pronosticos.html. Fecha de consulta: octubre de 2015.</t>
    </r>
  </si>
  <si>
    <r>
      <t xml:space="preserve">EFICIENCIA TERMINAL DE LA EDUCACIÓN
</t>
    </r>
    <r>
      <rPr>
        <sz val="10"/>
        <color rgb="FF000000"/>
        <rFont val="Arial"/>
        <family val="2"/>
      </rPr>
      <t>(porcentaje)</t>
    </r>
  </si>
  <si>
    <t>NIVEL EDUCATIVO</t>
  </si>
  <si>
    <t>PRIMARIA</t>
  </si>
  <si>
    <t>SECUNDARIA</t>
  </si>
  <si>
    <t>BACHILLERATO</t>
  </si>
  <si>
    <t>MEDIA SUPERIOR</t>
  </si>
  <si>
    <t>PROFESIONAL TÉCNICO</t>
  </si>
  <si>
    <r>
      <rPr>
        <b/>
        <sz val="8"/>
        <color theme="1"/>
        <rFont val="Arial"/>
        <family val="2"/>
      </rPr>
      <t>Notas:</t>
    </r>
    <r>
      <rPr>
        <sz val="8"/>
        <color theme="1"/>
        <rFont val="Arial"/>
        <family val="2"/>
      </rPr>
      <t xml:space="preserve">
1) La eficiencia terminal se calcula relacionando los egresados de un nivel educativo determinado y el número de estudiantes de nuevo ingreso que se inscribieron al primer grado de ese nivel educativo </t>
    </r>
    <r>
      <rPr>
        <i/>
        <sz val="8"/>
        <color theme="1"/>
        <rFont val="Arial"/>
        <family val="2"/>
      </rPr>
      <t>n</t>
    </r>
    <r>
      <rPr>
        <sz val="8"/>
        <color theme="1"/>
        <rFont val="Arial"/>
        <family val="2"/>
      </rPr>
      <t xml:space="preserve"> años antes.
2) Los datos anteriores son ajustados para eliminar el efecto de la inscripción diferente del primer ingreso en cada uno de los niveles educativos.
3) El dato de cada año corresponde al ciclo escolar iniciado en dicho año, los datos de 2013 son preliminares.</t>
    </r>
  </si>
  <si>
    <r>
      <rPr>
        <b/>
        <sz val="8"/>
        <color theme="1"/>
        <rFont val="Arial"/>
        <family val="2"/>
      </rPr>
      <t>Fuente:</t>
    </r>
    <r>
      <rPr>
        <sz val="8"/>
        <color theme="1"/>
        <rFont val="Arial"/>
        <family val="2"/>
      </rPr>
      <t xml:space="preserve">
SEP. </t>
    </r>
    <r>
      <rPr>
        <i/>
        <sz val="8"/>
        <color theme="1"/>
        <rFont val="Arial"/>
        <family val="2"/>
      </rPr>
      <t>Sistema de indicadores educativos (INDISEP).</t>
    </r>
    <r>
      <rPr>
        <sz val="8"/>
        <color theme="1"/>
        <rFont val="Arial"/>
        <family val="2"/>
      </rPr>
      <t xml:space="preserve"> Disponible en: http://planeacion.sep.gob.mx/estadistica/sistesepportal/sistesep.html Fecha de consulta: septiembre de 2015.</t>
    </r>
  </si>
  <si>
    <r>
      <t xml:space="preserve">TASA DE MORBILIDAD ATRIBUIBLE A ENFERMEDADES RESPIRATORIAS AGUDAS
</t>
    </r>
    <r>
      <rPr>
        <sz val="10"/>
        <rFont val="Arial"/>
        <family val="2"/>
      </rPr>
      <t>(miles de casos por 100 mil habitantes)</t>
    </r>
  </si>
  <si>
    <t>MORBILIDAD</t>
  </si>
  <si>
    <r>
      <rPr>
        <b/>
        <sz val="8"/>
        <color theme="1"/>
        <rFont val="Arial"/>
        <family val="2"/>
      </rPr>
      <t>Nota:</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t>
    </r>
  </si>
  <si>
    <r>
      <t xml:space="preserve">TASA DE MORBILIDAD ATRIBUIBLE A ENFERMEDADES DE ORIGEN HÍDRICO
</t>
    </r>
    <r>
      <rPr>
        <sz val="10"/>
        <rFont val="Arial"/>
        <family val="2"/>
      </rPr>
      <t>(miles de casos por 100 000 habitantes)</t>
    </r>
  </si>
  <si>
    <t>TASA ANUAL</t>
  </si>
  <si>
    <r>
      <rPr>
        <b/>
        <sz val="10"/>
        <color theme="1"/>
        <rFont val="Arial"/>
        <family val="2"/>
      </rPr>
      <t xml:space="preserve">POBLACIÓN CON ACCESO A AGUA POTABLE </t>
    </r>
    <r>
      <rPr>
        <b/>
        <sz val="11"/>
        <color theme="1"/>
        <rFont val="Arial"/>
        <family val="2"/>
      </rPr>
      <t xml:space="preserve">
</t>
    </r>
    <r>
      <rPr>
        <sz val="10"/>
        <color theme="1"/>
        <rFont val="Arial"/>
        <family val="2"/>
      </rPr>
      <t>(porcentaje)</t>
    </r>
  </si>
  <si>
    <r>
      <rPr>
        <b/>
        <sz val="8"/>
        <rFont val="Arial"/>
        <family val="2"/>
      </rPr>
      <t>Fuentes</t>
    </r>
    <r>
      <rPr>
        <sz val="8"/>
        <rFont val="Arial"/>
        <family val="2"/>
      </rPr>
      <t xml:space="preserve">: 
Elaboración propia con datos de:
INEGI. </t>
    </r>
    <r>
      <rPr>
        <i/>
        <sz val="8"/>
        <rFont val="Arial"/>
        <family val="2"/>
      </rPr>
      <t>XI Censo General de Población y Vivienda 1990.</t>
    </r>
    <r>
      <rPr>
        <sz val="8"/>
        <rFont val="Arial"/>
        <family val="2"/>
      </rPr>
      <t xml:space="preserve"> INEGI. México. 1993.
INEGI. </t>
    </r>
    <r>
      <rPr>
        <i/>
        <sz val="8"/>
        <rFont val="Arial"/>
        <family val="2"/>
      </rPr>
      <t>Conteo de Población y Vivienda 1995</t>
    </r>
    <r>
      <rPr>
        <sz val="8"/>
        <rFont val="Arial"/>
        <family val="2"/>
      </rPr>
      <t xml:space="preserve">. INEGI. México. 1997. 
INEGI. </t>
    </r>
    <r>
      <rPr>
        <i/>
        <sz val="8"/>
        <rFont val="Arial"/>
        <family val="2"/>
      </rPr>
      <t>XII Censo General de Población y Vivienda 2000</t>
    </r>
    <r>
      <rPr>
        <sz val="8"/>
        <rFont val="Arial"/>
        <family val="2"/>
      </rPr>
      <t xml:space="preserve">. INEGI. México. 2001.
INEGI. </t>
    </r>
    <r>
      <rPr>
        <i/>
        <sz val="8"/>
        <rFont val="Arial"/>
        <family val="2"/>
      </rPr>
      <t>II Conteo de Población y Vivienda 2005</t>
    </r>
    <r>
      <rPr>
        <sz val="8"/>
        <rFont val="Arial"/>
        <family val="2"/>
      </rPr>
      <t xml:space="preserve">. INEGI. México. 2006.
INEGI. </t>
    </r>
    <r>
      <rPr>
        <i/>
        <sz val="8"/>
        <rFont val="Arial"/>
        <family val="2"/>
      </rPr>
      <t>Censo de Población y Vivienda 2010</t>
    </r>
    <r>
      <rPr>
        <sz val="8"/>
        <rFont val="Arial"/>
        <family val="2"/>
      </rPr>
      <t xml:space="preserve">. INEGI. México. 2011. 
INEGI. </t>
    </r>
    <r>
      <rPr>
        <i/>
        <sz val="8"/>
        <rFont val="Arial"/>
        <family val="2"/>
      </rPr>
      <t>Encuesta intercensal 201</t>
    </r>
    <r>
      <rPr>
        <sz val="8"/>
        <rFont val="Arial"/>
        <family val="2"/>
      </rPr>
      <t xml:space="preserve">5. Tabulados. INEGI. México. 2015. </t>
    </r>
  </si>
  <si>
    <r>
      <t xml:space="preserve">POBLACIÓN CON ACCESO A ALCANTARILLADO
</t>
    </r>
    <r>
      <rPr>
        <sz val="10"/>
        <color theme="1"/>
        <rFont val="Arial"/>
        <family val="2"/>
      </rPr>
      <t>(porcentaje)</t>
    </r>
  </si>
  <si>
    <t>LOCALIDADES</t>
  </si>
  <si>
    <t>RURALES</t>
  </si>
  <si>
    <t>URBANAS</t>
  </si>
  <si>
    <r>
      <rPr>
        <b/>
        <sz val="8"/>
        <rFont val="Arial"/>
        <family val="2"/>
      </rPr>
      <t>Fuentes:</t>
    </r>
    <r>
      <rPr>
        <sz val="8"/>
        <rFont val="Arial"/>
        <family val="2"/>
      </rPr>
      <t xml:space="preserve">
INEGI. Censos Generales de Población y Vivienda. INEGI. México, varios años. 
INEGI. </t>
    </r>
    <r>
      <rPr>
        <i/>
        <sz val="8"/>
        <rFont val="Arial"/>
        <family val="2"/>
      </rPr>
      <t>XII Censo General de Población y Vivienda 2000.</t>
    </r>
    <r>
      <rPr>
        <sz val="8"/>
        <rFont val="Arial"/>
        <family val="2"/>
      </rPr>
      <t xml:space="preserve"> Tabulados básicos, Tomo I. INEGI. México. 2001. 
INEGI. </t>
    </r>
    <r>
      <rPr>
        <i/>
        <sz val="8"/>
        <rFont val="Arial"/>
        <family val="2"/>
      </rPr>
      <t>Conteo de Población y Vivienda 1995.</t>
    </r>
    <r>
      <rPr>
        <sz val="8"/>
        <rFont val="Arial"/>
        <family val="2"/>
      </rPr>
      <t xml:space="preserve"> INEGI. México. 1995. 
INEGI. </t>
    </r>
    <r>
      <rPr>
        <i/>
        <sz val="8"/>
        <rFont val="Arial"/>
        <family val="2"/>
      </rPr>
      <t>II Conteo de Población y Vivienda 2005.</t>
    </r>
    <r>
      <rPr>
        <sz val="8"/>
        <rFont val="Arial"/>
        <family val="2"/>
      </rPr>
      <t xml:space="preserve"> Tabulados básicos, Tomo I. INEGI. México. 2006.
INEGI. </t>
    </r>
    <r>
      <rPr>
        <i/>
        <sz val="8"/>
        <rFont val="Arial"/>
        <family val="2"/>
      </rPr>
      <t>Encuesta Intercensal 2015</t>
    </r>
    <r>
      <rPr>
        <sz val="8"/>
        <rFont val="Arial"/>
        <family val="2"/>
      </rPr>
      <t xml:space="preserve">. Tabulados. INEGI. México. 2015.
SINA, Conagua, Semarnat. </t>
    </r>
    <r>
      <rPr>
        <i/>
        <sz val="8"/>
        <rFont val="Arial"/>
        <family val="2"/>
      </rPr>
      <t>Cobertura universal.</t>
    </r>
    <r>
      <rPr>
        <sz val="8"/>
        <rFont val="Arial"/>
        <family val="2"/>
      </rPr>
      <t xml:space="preserve"> Disponible en: 
http://201.116.60.25/sina/index_jquery-mobile2.html?tema=coberturaUniversal. Fecha de consulta: septiembre de 2016.
</t>
    </r>
  </si>
  <si>
    <r>
      <t xml:space="preserve">PROPORCIÓN DE LA POBLACIÓN CON ACCESO A LA RECOLECCIÓN DE RESIDUOS 
</t>
    </r>
    <r>
      <rPr>
        <sz val="10"/>
        <color theme="1"/>
        <rFont val="Arial"/>
        <family val="2"/>
      </rPr>
      <t>(población nacional beneficiada y población total en número de habitantes)</t>
    </r>
  </si>
  <si>
    <t>CONCEPTO</t>
  </si>
  <si>
    <t>Población nacional beneficiada</t>
  </si>
  <si>
    <t>Poblacion total</t>
  </si>
  <si>
    <t xml:space="preserve">Porcentaje </t>
  </si>
  <si>
    <r>
      <rPr>
        <b/>
        <sz val="8"/>
        <color rgb="FF000000"/>
        <rFont val="Arial"/>
        <family val="2"/>
      </rPr>
      <t>Nota:</t>
    </r>
    <r>
      <rPr>
        <sz val="8"/>
        <color rgb="FF000000"/>
        <rFont val="Arial"/>
        <family val="2"/>
      </rPr>
      <t xml:space="preserve">
Con la publicación de la Ley General para a Prevención y Gestión Integral de Residuos en mayo de 2003, lo que se conocía como residuos sólidos municipales, pasa a ser residuos sólidos urbanos.</t>
    </r>
    <r>
      <rPr>
        <b/>
        <sz val="8"/>
        <color rgb="FF000000"/>
        <rFont val="Arial"/>
        <family val="2"/>
      </rPr>
      <t/>
    </r>
  </si>
  <si>
    <r>
      <rPr>
        <b/>
        <sz val="8"/>
        <color rgb="FF000000"/>
        <rFont val="Arial"/>
        <family val="2"/>
      </rPr>
      <t>Fuentes:</t>
    </r>
    <r>
      <rPr>
        <sz val="8"/>
        <color rgb="FF000000"/>
        <rFont val="Arial"/>
        <family val="2"/>
      </rPr>
      <t xml:space="preserve">
Consejo Nacional de Población (Conapo). </t>
    </r>
    <r>
      <rPr>
        <i/>
        <sz val="8"/>
        <color rgb="FF000000"/>
        <rFont val="Arial"/>
        <family val="2"/>
      </rPr>
      <t xml:space="preserve">Proyecciones de la población de México 2010-2050 y estimaciones 1990-2009. </t>
    </r>
    <r>
      <rPr>
        <sz val="8"/>
        <color rgb="FF000000"/>
        <rFont val="Arial"/>
        <family val="2"/>
      </rPr>
      <t>México. Abril 2013.
Dirección General de Equipamiento e Infraestructura en Zonas Urbano-Marginadas, Sedesol. México. 2013.</t>
    </r>
  </si>
  <si>
    <t>PRODUCTIVIDAD</t>
  </si>
  <si>
    <r>
      <t>EMISIONES DE CO</t>
    </r>
    <r>
      <rPr>
        <b/>
        <vertAlign val="subscript"/>
        <sz val="10"/>
        <rFont val="Arial"/>
        <family val="2"/>
      </rPr>
      <t xml:space="preserve">2 </t>
    </r>
  </si>
  <si>
    <r>
      <rPr>
        <b/>
        <sz val="8"/>
        <color theme="1"/>
        <rFont val="Arial"/>
        <family val="2"/>
      </rPr>
      <t>Fuentes:</t>
    </r>
    <r>
      <rPr>
        <sz val="8"/>
        <color theme="1"/>
        <rFont val="Arial"/>
        <family val="2"/>
      </rPr>
      <t xml:space="preserve">
Elaboración propia con datos de:
INEGI. </t>
    </r>
    <r>
      <rPr>
        <i/>
        <sz val="8"/>
        <color theme="1"/>
        <rFont val="Arial"/>
        <family val="2"/>
      </rPr>
      <t>Sistema de Cuentas Nacionales</t>
    </r>
    <r>
      <rPr>
        <sz val="8"/>
        <color theme="1"/>
        <rFont val="Arial"/>
        <family val="2"/>
      </rPr>
      <t>. Disponible en: http://www.inegi.org.mx/est/contenidos/proyectos/cn/pibt/ Fecha de consulta: julio de 2016.
Sener.</t>
    </r>
    <r>
      <rPr>
        <i/>
        <sz val="8"/>
        <color theme="1"/>
        <rFont val="Arial"/>
        <family val="2"/>
      </rPr>
      <t xml:space="preserve"> Sistema de Información Energetica</t>
    </r>
    <r>
      <rPr>
        <sz val="8"/>
        <color theme="1"/>
        <rFont val="Arial"/>
        <family val="2"/>
      </rPr>
      <t>. Disponible en: http://sie.energia.gob.mx/ Fecha de consulta: julio de 2016.</t>
    </r>
  </si>
  <si>
    <t>CONSUMO ENERGÉTICO</t>
  </si>
  <si>
    <r>
      <t xml:space="preserve">PRODUCTIVIDAD DE LA ENERGÍA 
</t>
    </r>
    <r>
      <rPr>
        <sz val="10"/>
        <color theme="1"/>
        <rFont val="Arial"/>
        <family val="2"/>
      </rPr>
      <t>(producto interno bruto en pesos constantes de 2008, consumo energético en petajoules y productividad en pesos por megajoule)</t>
    </r>
  </si>
  <si>
    <r>
      <rPr>
        <b/>
        <sz val="8"/>
        <color theme="1"/>
        <rFont val="Arial"/>
        <family val="2"/>
      </rPr>
      <t>Fuentes:</t>
    </r>
    <r>
      <rPr>
        <sz val="8"/>
        <color theme="1"/>
        <rFont val="Arial"/>
        <family val="2"/>
      </rPr>
      <t xml:space="preserve">
Elaboración propia con datos de:
Consejo Nacional de Población (Conapo). </t>
    </r>
    <r>
      <rPr>
        <i/>
        <sz val="8"/>
        <color theme="1"/>
        <rFont val="Arial"/>
        <family val="2"/>
      </rPr>
      <t>Proyecciones de la población de México  2010-2050 y estimaciones 1990 -2009.</t>
    </r>
    <r>
      <rPr>
        <sz val="8"/>
        <color theme="1"/>
        <rFont val="Arial"/>
        <family val="2"/>
      </rPr>
      <t xml:space="preserve"> México. Abril 2013.
Sener. </t>
    </r>
    <r>
      <rPr>
        <i/>
        <sz val="8"/>
        <color theme="1"/>
        <rFont val="Arial"/>
        <family val="2"/>
      </rPr>
      <t>Sistema de Información Energética</t>
    </r>
    <r>
      <rPr>
        <sz val="8"/>
        <color theme="1"/>
        <rFont val="Arial"/>
        <family val="2"/>
      </rPr>
      <t>. Disponible en: http://sie.energia.gob.mx/ Fecha de consulta:octubre de 2016.</t>
    </r>
  </si>
  <si>
    <r>
      <rPr>
        <b/>
        <sz val="8"/>
        <color theme="1"/>
        <rFont val="Arial"/>
        <family val="2"/>
      </rPr>
      <t>Nota:</t>
    </r>
    <r>
      <rPr>
        <sz val="8"/>
        <color theme="1"/>
        <rFont val="Arial"/>
        <family val="2"/>
      </rPr>
      <t xml:space="preserve">
El consumo de energía se refiere a la oferta total de energía primaria menos la exportación y las operaciones de maquila-intercambio neto. Representa la disponibilidad, en el territorio nacional, de la energía que puede ser destinada a los procesos de transformación, distribución y consumo.</t>
    </r>
  </si>
  <si>
    <t>CONSUMO PER CÁPITA</t>
  </si>
  <si>
    <t>OFERTA INTERNA BRUTA DE ENERGÍA</t>
  </si>
  <si>
    <r>
      <t xml:space="preserve">CONSUMO PER CÁPITA DE ENERGÍA 
</t>
    </r>
    <r>
      <rPr>
        <sz val="10"/>
        <color theme="1"/>
        <rFont val="Arial"/>
        <family val="2"/>
      </rPr>
      <t>(Oferta interna bruta de energía en petajoules, población en millones de habitantes y consumo per cápita en gigajoules por habitante)</t>
    </r>
  </si>
  <si>
    <t>CONSUMO DE ENERGÍAS RENOVABLES</t>
  </si>
  <si>
    <t>OFERTA INTERNA BRUTA DE ENERGÍAS RENOVABLES</t>
  </si>
  <si>
    <t xml:space="preserve">OFERTA INTERNA BRUTA TOTAL </t>
  </si>
  <si>
    <r>
      <t xml:space="preserve">CONSUMO DE ENERGÍAS RENOVABLES
</t>
    </r>
    <r>
      <rPr>
        <sz val="10"/>
        <rFont val="Arial"/>
        <family val="2"/>
      </rPr>
      <t>(oferta interna bruta total y de energías renovables en petajoules y consumo de energías renovables en porcentaje)</t>
    </r>
  </si>
  <si>
    <r>
      <rPr>
        <b/>
        <sz val="8"/>
        <color theme="1"/>
        <rFont val="Arial"/>
        <family val="2"/>
      </rPr>
      <t>Fuentes:</t>
    </r>
    <r>
      <rPr>
        <sz val="8"/>
        <color theme="1"/>
        <rFont val="Arial"/>
        <family val="2"/>
      </rPr>
      <t xml:space="preserve">
Elaboración propia con datos de:
FAO. </t>
    </r>
    <r>
      <rPr>
        <i/>
        <sz val="8"/>
        <color theme="1"/>
        <rFont val="Arial"/>
        <family val="2"/>
      </rPr>
      <t>FAOstat</t>
    </r>
    <r>
      <rPr>
        <sz val="8"/>
        <color theme="1"/>
        <rFont val="Arial"/>
        <family val="2"/>
      </rPr>
      <t xml:space="preserve">. Disponible en: http://faostat3.fao.org/home/E Fecha de consulta: mayo de 2016.
INEGI. </t>
    </r>
    <r>
      <rPr>
        <i/>
        <sz val="8"/>
        <color theme="1"/>
        <rFont val="Arial"/>
        <family val="2"/>
      </rPr>
      <t>Encuesta mensual de la industria manufacturera.</t>
    </r>
    <r>
      <rPr>
        <sz val="8"/>
        <color theme="1"/>
        <rFont val="Arial"/>
        <family val="2"/>
      </rPr>
      <t xml:space="preserve"> Disponible en: http://www.inegi.org.mx/est/contenidos/proyectos/encuestas/establecimientos/secundario/emim/ Fecha de consulta mayo de 2016.
INEGI. </t>
    </r>
    <r>
      <rPr>
        <i/>
        <sz val="8"/>
        <color theme="1"/>
        <rFont val="Arial"/>
        <family val="2"/>
      </rPr>
      <t>Estadísticas de la industria minero-metalúrgica.</t>
    </r>
    <r>
      <rPr>
        <sz val="8"/>
        <color theme="1"/>
        <rFont val="Arial"/>
        <family val="2"/>
      </rPr>
      <t xml:space="preserve"> Disponible en: http://www.inegi.org.mx/est/contenidos/proyectos/registros/economicas/minerometalurgica/default.aspx Fecha de consulta: mayo de 2016.
Sagarpa. Comisión Nacional de Pesca. </t>
    </r>
    <r>
      <rPr>
        <i/>
        <sz val="8"/>
        <color theme="1"/>
        <rFont val="Arial"/>
        <family val="2"/>
      </rPr>
      <t>Anuario Estadístico de Pesca</t>
    </r>
    <r>
      <rPr>
        <sz val="8"/>
        <color theme="1"/>
        <rFont val="Arial"/>
        <family val="2"/>
      </rPr>
      <t xml:space="preserve"> (años 2000-2011). México, Ediciones 2000-2012.
Sagarpa. Comité Técnico Consultivo de Coeficientes de Agostadero (Cotecoca), Mayo 2014.
Sagarpa. Sistema Integral de Información Agroalimentaria y Pesquera, </t>
    </r>
    <r>
      <rPr>
        <i/>
        <sz val="8"/>
        <color theme="1"/>
        <rFont val="Arial"/>
        <family val="2"/>
      </rPr>
      <t>Sistema de Información Agroalimentaria de Consulta (Siacon), 1980-2014.</t>
    </r>
    <r>
      <rPr>
        <sz val="8"/>
        <color theme="1"/>
        <rFont val="Arial"/>
        <family val="2"/>
      </rPr>
      <t xml:space="preserve"> Disponible en: http://www.siap.gob.mx/optestadisticasiacon2012parcialsiacon-zip/ Fecha de consulta: mayo de 2016.
SE.</t>
    </r>
    <r>
      <rPr>
        <i/>
        <sz val="8"/>
        <color theme="1"/>
        <rFont val="Arial"/>
        <family val="2"/>
      </rPr>
      <t xml:space="preserve"> Sistema de Información Arancelaria vía internet (SIAVI)</t>
    </r>
    <r>
      <rPr>
        <sz val="8"/>
        <color theme="1"/>
        <rFont val="Arial"/>
        <family val="2"/>
      </rPr>
      <t>. Disponible en: http://www.economia-snci.gob.mx/ Fecha de consulta: mayo de 2016.
Semarnat.</t>
    </r>
    <r>
      <rPr>
        <i/>
        <sz val="8"/>
        <color theme="1"/>
        <rFont val="Arial"/>
        <family val="2"/>
      </rPr>
      <t xml:space="preserve"> Base de Datos de Recursos Naturales (BADESNIARN).</t>
    </r>
    <r>
      <rPr>
        <sz val="8"/>
        <color theme="1"/>
        <rFont val="Arial"/>
        <family val="2"/>
      </rPr>
      <t xml:space="preserve"> Disponible en: http://www.semarnat.gob.mx/temas/estadisticas-ambientales/badesniar?De=SNIARN Fecha de consulta: mayo de 2016.
Sener.</t>
    </r>
    <r>
      <rPr>
        <i/>
        <sz val="8"/>
        <color theme="1"/>
        <rFont val="Arial"/>
        <family val="2"/>
      </rPr>
      <t xml:space="preserve"> Sistema de Información Energética (SIE).</t>
    </r>
    <r>
      <rPr>
        <sz val="8"/>
        <color theme="1"/>
        <rFont val="Arial"/>
        <family val="2"/>
      </rPr>
      <t xml:space="preserve"> Disponible en: http://sie.energia.gob.mx/ Fecha de consulta: mayo de 2016.
SGM.</t>
    </r>
    <r>
      <rPr>
        <i/>
        <sz val="8"/>
        <color theme="1"/>
        <rFont val="Arial"/>
        <family val="2"/>
      </rPr>
      <t xml:space="preserve"> Anuario Estadístico de la Minería Mexicana</t>
    </r>
    <r>
      <rPr>
        <sz val="8"/>
        <color theme="1"/>
        <rFont val="Arial"/>
        <family val="2"/>
      </rPr>
      <t>. Varios años, disponible en: http://www.sgm.gob.mx/index.php?option=com_content&amp;task=view&amp;id=127&amp;Itemid=67 Fecha de consulta: mayo de 2016.</t>
    </r>
  </si>
  <si>
    <r>
      <t>Nota:</t>
    </r>
    <r>
      <rPr>
        <sz val="8"/>
        <color theme="1"/>
        <rFont val="Arial"/>
        <family val="2"/>
      </rPr>
      <t xml:space="preserve"> 
1) Para más detalles sobre el cálculo del indicador, se recomienda consultar la nota metodológica que forma parte del metadato.</t>
    </r>
  </si>
  <si>
    <t>CONSTRUCCIÓN</t>
  </si>
  <si>
    <t>NO METÁLICOS INDUSTRIALES</t>
  </si>
  <si>
    <t>METÁLICOS</t>
  </si>
  <si>
    <t>CARBÓN</t>
  </si>
  <si>
    <t>GAS NATURAL</t>
  </si>
  <si>
    <t>PETRÓLEO</t>
  </si>
  <si>
    <t>MADERA</t>
  </si>
  <si>
    <t>PESCA</t>
  </si>
  <si>
    <t>FORRAJES</t>
  </si>
  <si>
    <t>CULTIVOS</t>
  </si>
  <si>
    <t>MINERALES, METÁLICOS Y MATERIALES DE CONSTRUCCIÓN</t>
  </si>
  <si>
    <t>COMBUSTIBLES FÓSILES</t>
  </si>
  <si>
    <t>BIOMASA</t>
  </si>
  <si>
    <r>
      <t xml:space="preserve">EXTRACCIÓN DE MATERIALES
</t>
    </r>
    <r>
      <rPr>
        <sz val="10"/>
        <color theme="1"/>
        <rFont val="Arial"/>
        <family val="2"/>
      </rPr>
      <t>(millones de toneladas anuales)</t>
    </r>
  </si>
  <si>
    <r>
      <rPr>
        <b/>
        <sz val="8"/>
        <color theme="1"/>
        <rFont val="Arial"/>
        <family val="2"/>
      </rPr>
      <t xml:space="preserve">Fuentes:
</t>
    </r>
    <r>
      <rPr>
        <sz val="8"/>
        <color theme="1"/>
        <rFont val="Arial"/>
        <family val="2"/>
      </rPr>
      <t>Elaboración propia con datos de:
INEGI. A</t>
    </r>
    <r>
      <rPr>
        <i/>
        <sz val="8"/>
        <color theme="1"/>
        <rFont val="Arial"/>
        <family val="2"/>
      </rPr>
      <t>nuario Estadístico de Comercio Exterior 2000-2014</t>
    </r>
    <r>
      <rPr>
        <sz val="8"/>
        <color theme="1"/>
        <rFont val="Arial"/>
        <family val="2"/>
      </rPr>
      <t>. Disponible en: http://www.inegi.org.mx/est/contenidos/proyectos/registros/economicas/comercio/pub_y_prod/default.aspx Fecha de consulta: septiembre de 2015.
INEGI.</t>
    </r>
    <r>
      <rPr>
        <i/>
        <sz val="8"/>
        <color theme="1"/>
        <rFont val="Arial"/>
        <family val="2"/>
      </rPr>
      <t xml:space="preserve"> Estadísticas de la industria minero-metalúrgica.</t>
    </r>
    <r>
      <rPr>
        <sz val="8"/>
        <color theme="1"/>
        <rFont val="Arial"/>
        <family val="2"/>
      </rPr>
      <t xml:space="preserve"> Disponible en: http://www.inegi.org.mx/est/contenidos/proyectos/registros/economicas/minerometalurgica/default.aspx Fecha de consulta: septiembre de 2015.
Sener.</t>
    </r>
    <r>
      <rPr>
        <i/>
        <sz val="8"/>
        <color theme="1"/>
        <rFont val="Arial"/>
        <family val="2"/>
      </rPr>
      <t xml:space="preserve"> Sistema de Información Energética (SIE)</t>
    </r>
    <r>
      <rPr>
        <sz val="8"/>
        <color theme="1"/>
        <rFont val="Arial"/>
        <family val="2"/>
      </rPr>
      <t>. Disponible en: http://sie.energia.gob.mx/ Fecha de consulta: septiembre de 2015.</t>
    </r>
  </si>
  <si>
    <r>
      <rPr>
        <b/>
        <sz val="8"/>
        <color theme="1"/>
        <rFont val="Arial"/>
        <family val="2"/>
      </rPr>
      <t xml:space="preserve">Notas:
</t>
    </r>
    <r>
      <rPr>
        <sz val="8"/>
        <color theme="1"/>
        <rFont val="Arial"/>
        <family val="2"/>
      </rPr>
      <t>1) El año 2002 sólo cubre operaciones de abril a diciembre.</t>
    </r>
    <r>
      <rPr>
        <b/>
        <sz val="8"/>
        <color theme="1"/>
        <rFont val="Arial"/>
        <family val="2"/>
      </rPr>
      <t xml:space="preserve">
</t>
    </r>
    <r>
      <rPr>
        <sz val="8"/>
        <color theme="1"/>
        <rFont val="Arial"/>
        <family val="2"/>
      </rPr>
      <t xml:space="preserve">2) Se excluyeron del indicador alrededor de 3 792 millones de toneladas de materiales por considerarse con algún error en su registro.
3) Productos no clasificados: son muestras o muestrarios, maquinaria de empresas fabricantes de productos, material de ensamble para automóviles, equipajes de pasajero, mercancías de apoyo al sector pesquero y los demás que decida la Comisión de Comercio Exterior.
4) Otros productos: estos corresponden a todos aquellos productos manufacturados para los cuales no es posible establecer cuál es el material predominante.
5) El resto de categorías (minerales y metales, otros y residuos) sólo incluyen operaciones reportadas en kilogramos y gramos. </t>
    </r>
  </si>
  <si>
    <t>PRODUCTOS NO CLASIFICADOS</t>
  </si>
  <si>
    <t>RESIDUOS</t>
  </si>
  <si>
    <t>OTROS PRODUCTOS</t>
  </si>
  <si>
    <t>MINERALES Y MATERIALES DE CONSTRUCCIÓN</t>
  </si>
  <si>
    <t>MINERALES Y METALES</t>
  </si>
  <si>
    <r>
      <t xml:space="preserve">BALANCE FÍSICO TOTAL
</t>
    </r>
    <r>
      <rPr>
        <sz val="10"/>
        <color theme="1"/>
        <rFont val="Arial"/>
        <family val="2"/>
      </rPr>
      <t>(miles de toneladas)</t>
    </r>
  </si>
  <si>
    <r>
      <rPr>
        <b/>
        <sz val="8"/>
        <color theme="1"/>
        <rFont val="Arial"/>
        <family val="2"/>
      </rPr>
      <t>Fuentes:</t>
    </r>
    <r>
      <rPr>
        <sz val="8"/>
        <color theme="1"/>
        <rFont val="Arial"/>
        <family val="2"/>
      </rPr>
      <t xml:space="preserve">
Elaboración propia con datos de:
FAO. FAOstat. Disponible en: http://faostat3.fao.org/home/E Fecha de consulta: mayo de 2016.
INEGI. Anuario Estadístico de Comercio Exterior 2000-2014. Disponible en: http://www.inegi.org.mx/est/contenidos/proyectos/registros/economicas/comercio/pub_y_prod/default.aspx Fecha de consulta: septiembre de 2015.
INEGI. Encuesta mensual de la industria manufacturera. Disponible en: http://www.inegi.org.mx/est/contenidos/proyectos/encuestas/establecimientos/secundario/emim/ Fecha de consulta mayo de 2016.
INEGI. Estadísticas de la industria minero-metalúrgica. Disponible en: http://www.inegi.org.mx/est/contenidos/proyectos/registros/economicas/minerometalurgica/default.aspx Fecha de consulta: mayo de 2016.
Sagarpa. Comisión Nacional de Pesca. Anuario Estadístico de Pesca (años 2000-2011). México, Ediciones 2000-2012.
Sagarpa. Comité Técnico Consultivo de Coeficientes de Agostadero (Cotecoca), Mayo 2014.
Sagarpa. Sistema Integral de Información Agroalimentaria y Pesquera, Sistema de Información Agroalimentaria de Consulta (Siacon), 1980-2014. Disponible en: http://www.siap.gob.mx/optestadisticasiacon2012parcialsiacon-zip/ Fecha de consulta: mayo de 2016.
SE. Sistema de Información Arancelaria vía internet (SIAVI). Disponible en: http://www.economia-snci.gob.mx/ Fecha de consulta: mayo de 2016.
Semarnat. Base de Datos de Recursos Naturales (BADESNIARN). Disponible en: http://www.semarnat.gob.mx/temas/estadisticas-ambientales/badesniar?De=SNIARN Fecha de consulta: mayo de 2016.
Sener. Sistema de Información Energética (SIE). Disponible en: http://sie.energia.gob.mx/ Fecha de consulta: mayo de 2016.
SGM. Anuario Estadístico de la Minería Mexicana. Varios años, disponible en: http://www.sgm.gob.mx/index.php?option=com_content&amp;task=view&amp;id=127&amp;Itemid=67 Fecha de consulta: mayo de 2016.</t>
    </r>
  </si>
  <si>
    <r>
      <rPr>
        <b/>
        <sz val="8"/>
        <color theme="1"/>
        <rFont val="Arial"/>
        <family val="2"/>
      </rPr>
      <t xml:space="preserve">Notas:
</t>
    </r>
    <r>
      <rPr>
        <sz val="8"/>
        <color theme="1"/>
        <rFont val="Arial"/>
        <family val="2"/>
      </rPr>
      <t>1) Productos no clasificados: son muestras o muestrarios, maquinaria de empresas fabricantes de productos, material de ensamble para automóviles, equipajes de pasajero, mercancías de apoyo al sector pesquero y los demás que decida la Comisión de Comercio Exterior.
2) Otros productos: estos corresponden a todos aquellos productos manufacturados para los cuales no es posible establecer cuál es el material predominante.</t>
    </r>
  </si>
  <si>
    <r>
      <t xml:space="preserve">CONSUMO DOMÉSTICO DE MATERIALES
</t>
    </r>
    <r>
      <rPr>
        <sz val="10"/>
        <color theme="1"/>
        <rFont val="Arial"/>
        <family val="2"/>
      </rPr>
      <t>(millones de toneladas)</t>
    </r>
  </si>
  <si>
    <r>
      <rPr>
        <b/>
        <sz val="8"/>
        <color theme="1"/>
        <rFont val="Arial"/>
        <family val="2"/>
      </rPr>
      <t xml:space="preserve">Fuentes: </t>
    </r>
    <r>
      <rPr>
        <sz val="8"/>
        <color theme="1"/>
        <rFont val="Arial"/>
        <family val="2"/>
      </rPr>
      <t xml:space="preserve">
Elaboración propia con datos de:</t>
    </r>
    <r>
      <rPr>
        <b/>
        <sz val="8"/>
        <color theme="1"/>
        <rFont val="Arial"/>
        <family val="2"/>
      </rPr>
      <t xml:space="preserve">
</t>
    </r>
    <r>
      <rPr>
        <sz val="8"/>
        <color theme="1"/>
        <rFont val="Arial"/>
        <family val="2"/>
      </rPr>
      <t>Consejo Nacional de Población (Conapo).</t>
    </r>
    <r>
      <rPr>
        <i/>
        <sz val="8"/>
        <color theme="1"/>
        <rFont val="Arial"/>
        <family val="2"/>
      </rPr>
      <t xml:space="preserve"> Proyecciones de la población de México 2010-2050 y estimaciones 1990-2009</t>
    </r>
    <r>
      <rPr>
        <sz val="8"/>
        <color theme="1"/>
        <rFont val="Arial"/>
        <family val="2"/>
      </rPr>
      <t>. México. Abril 2013.</t>
    </r>
    <r>
      <rPr>
        <b/>
        <sz val="8"/>
        <color theme="1"/>
        <rFont val="Arial"/>
        <family val="2"/>
      </rPr>
      <t xml:space="preserve">
</t>
    </r>
    <r>
      <rPr>
        <sz val="8"/>
        <color theme="1"/>
        <rFont val="Arial"/>
        <family val="2"/>
      </rPr>
      <t>FAO. FAOstat. Disponible en: http://faostat3.fao.org/home/E Fecha de consulta: mayo de 2016.
INEGI. Anuario Estadístico de Comercio Exterior 2000-2014. Disponible en: http://www.inegi.org.mx/est/contenidos/proyectos/registros/economicas/comercio/pub_y_prod/default.aspx Fecha de consulta: septiembre de 2015.
INEGI. Encuesta mensual de la industria manufacturera. Disponible en: http://www.inegi.org.mx/est/contenidos/proyectos/encuestas/establecimientos/secundario/emim/ Fecha de consulta mayo de 2016.
INEGI. Estadísticas de la industria minero-metalúrgica. Disponible en: http://www.inegi.org.mx/est/contenidos/proyectos/registros/economicas/minerometalurgica/default.aspx Fecha de consulta: mayo de 2016.
Sagarpa. Comisión Nacional de Pesca. Anuario Estadístico de Pesca (años 2000-2011). México, Ediciones 2000-2012.
Sagarpa. Comité Técnico Consultivo de Coeficientes de Agostadero (Cotecoca), Mayo 2014.
Sagarpa. Sistema Integral de Información Agroalimentaria y Pesquera, Sistema de Información Agroalimentaria de Consulta (Siacon), 1980-2014. Disponible en: http://www.siap.gob.mx/optestadisticasiacon2012parcialsiacon-zip/ Fecha de consulta: mayo de 2016.
SE. Sistema de Información Arancelaria vía internet (SIAVI). Disponible en: http://www.economia-snci.gob.mx/ Fecha de consulta: mayo de 2016.
Semarnat. Base de Datos de Recursos Naturales (BADESNIARN). Disponible en: http://www.semarnat.gob.mx/temas/estadisticas-ambientales/badesniar?De=SNIARN Fecha de consulta: mayo de 2016.
Sener. Sistema de Información Energética (SIE). Disponible en: http://sie.energia.gob.mx/ Fecha de consulta: mayo de 2016.
SGM. Anuario Estadístico de la Minería Mexicana. Varios años, disponible en: http://www.sgm.gob.mx/index.php?option=com_content&amp;task=view&amp;id=127&amp;Itemid=67 Fecha de consulta: mayo de 2016.</t>
    </r>
  </si>
  <si>
    <r>
      <t xml:space="preserve">CONSUMO DOMÉSTICO DE MATERIALES PER CÁPITA 
</t>
    </r>
    <r>
      <rPr>
        <sz val="10"/>
        <color theme="1"/>
        <rFont val="Arial"/>
        <family val="2"/>
      </rPr>
      <t>(toneladas por habitante)</t>
    </r>
  </si>
  <si>
    <r>
      <rPr>
        <b/>
        <sz val="8"/>
        <color theme="1"/>
        <rFont val="Arial"/>
        <family val="2"/>
      </rPr>
      <t>Fuentes:</t>
    </r>
    <r>
      <rPr>
        <sz val="8"/>
        <color theme="1"/>
        <rFont val="Arial"/>
        <family val="2"/>
      </rPr>
      <t xml:space="preserve">
Elaboración propia con datos de:</t>
    </r>
    <r>
      <rPr>
        <b/>
        <sz val="8"/>
        <color theme="1"/>
        <rFont val="Arial"/>
        <family val="2"/>
      </rPr>
      <t xml:space="preserve">
</t>
    </r>
    <r>
      <rPr>
        <sz val="8"/>
        <color theme="1"/>
        <rFont val="Arial"/>
        <family val="2"/>
      </rPr>
      <t>Elaboración propia con datos de:
FAO. FAOstat. Disponible en: http://faostat3.fao.org/home/E Fecha de consulta: mayo de 2016.
INEGI. Anuario Estadístico de Comercio Exterior 2000-2014. Disponible en: http://www.inegi.org.mx/est/contenidos/proyectos/registros/economicas/comercio/pub_y_prod/default.aspx Fecha de consulta: septiembre de 2015.
INEGI. Encuesta mensual de la industria manufacturera. Disponible en: http://www.inegi.org.mx/est/contenidos/proyectos/encuestas/establecimientos/secundario/emim/ Fecha de consulta mayo de 2016.
INEGI. Estadísticas de la industria minero-metalúrgica. Disponible en: http://www.inegi.org.mx/est/contenidos/proyectos/registros/economicas/minerometalurgica/default.aspx Fecha de consulta: mayo de 2016.
Sagarpa. Comisión Nacional de Pesca. Anuario Estadístico de Pesca (años 2000-2011). México, Ediciones 2000-2012.
Sagarpa. Comité Técnico Consultivo de Coeficientes de Agostadero (Cotecoca), Mayo 2014.
Sagarpa. Sistema Integral de Información Agroalimentaria y Pesquera, Sistema de Información Agroalimentaria de Consulta (Siacon), 1980-2014. Disponible en: http://www.siap.gob.mx/optestadisticasiacon2012parcialsiacon-zip/ Fecha de consulta: mayo de 2016.
SE. Sistema de Información Arancelaria vía internet (SIAVI). Disponible en: http://www.economia-snci.gob.mx/ Fecha de consulta: mayo de 2016.
Semarnat. Base de Datos de Recursos Naturales (BADESNIARN). Disponible en: http://www.semarnat.gob.mx/temas/estadisticas-ambientales/badesniar?De=SNIARN Fecha de consulta: mayo de 2016.
Sener. Sistema de Información Energética (SIE). Disponible en: http://sie.energia.gob.mx/ Fecha de consulta: mayo de 2016.
SGM. Anuario Estadístico de la Minería Mexicana. Varios años, disponible en: http://www.sgm.gob.mx/index.php?option=com_content&amp;task=view&amp;id=127&amp;Itemid=67 Fecha de consulta: mayo de 2016.</t>
    </r>
  </si>
  <si>
    <r>
      <t xml:space="preserve">PRODUCTIVIDAD DEL CONSUMO DOMÉSTICO POR TIPO DE MATERIALES
</t>
    </r>
    <r>
      <rPr>
        <sz val="10"/>
        <color theme="1"/>
        <rFont val="Arial"/>
        <family val="2"/>
      </rPr>
      <t>(Índice 2000 = 100; total en pesos por kilogramo)</t>
    </r>
  </si>
  <si>
    <r>
      <rPr>
        <b/>
        <sz val="8"/>
        <rFont val="Arial"/>
        <family val="2"/>
      </rPr>
      <t xml:space="preserve">Fuentes: </t>
    </r>
    <r>
      <rPr>
        <sz val="8"/>
        <rFont val="Arial"/>
        <family val="2"/>
      </rPr>
      <t xml:space="preserve">
Dirección General de Equipamiento e Infraestructura en Zonas Urbano-Marginadas. Sedesol. México. 2013. 
Consejo Nacional de Población (Conapo). Proyecciones de la población de México 2010-2050 y estimaciones 1990-2009. México. Abril 2013.
</t>
    </r>
  </si>
  <si>
    <t>Per cápita</t>
  </si>
  <si>
    <t>Total</t>
  </si>
  <si>
    <t>GENERACIÓN</t>
  </si>
  <si>
    <r>
      <rPr>
        <b/>
        <sz val="10"/>
        <rFont val="Arial"/>
        <family val="2"/>
      </rPr>
      <t>GENERACIÓN DE RSU TOTAL Y PER CÁPITA
(</t>
    </r>
    <r>
      <rPr>
        <sz val="10"/>
        <color theme="1"/>
        <rFont val="Arial"/>
        <family val="2"/>
      </rPr>
      <t>generación total en toneladas y generación per cápita en kg/habitante/día)</t>
    </r>
  </si>
  <si>
    <r>
      <rPr>
        <b/>
        <sz val="8"/>
        <color theme="1"/>
        <rFont val="Arial"/>
        <family val="2"/>
      </rPr>
      <t xml:space="preserve">Fuentes:
</t>
    </r>
    <r>
      <rPr>
        <sz val="8"/>
        <color theme="1"/>
        <rFont val="Arial"/>
        <family val="2"/>
      </rPr>
      <t xml:space="preserve">INEGI. </t>
    </r>
    <r>
      <rPr>
        <i/>
        <sz val="8"/>
        <color theme="1"/>
        <rFont val="Arial"/>
        <family val="2"/>
      </rPr>
      <t xml:space="preserve">Residuos Sólidos Urbanos. Censo Nacional de Gobiernos Municipales y Delegacionales 2011. Módulo 6: Residuos sólidos urbanos. </t>
    </r>
    <r>
      <rPr>
        <sz val="8"/>
        <color theme="1"/>
        <rFont val="Arial"/>
        <family val="2"/>
      </rPr>
      <t xml:space="preserve">Agosto 2013.
INEGI. </t>
    </r>
    <r>
      <rPr>
        <i/>
        <sz val="8"/>
        <color theme="1"/>
        <rFont val="Arial"/>
        <family val="2"/>
      </rPr>
      <t>Asentamientos y Actividades Humanas. Residuos Sólidos Urbanos. Tabulados en archivo Excel.</t>
    </r>
    <r>
      <rPr>
        <sz val="8"/>
        <color theme="1"/>
        <rFont val="Arial"/>
        <family val="2"/>
      </rPr>
      <t xml:space="preserve"> Disponible en: http://www3.inegi.org.mx/Sistemas/temasV2/Default.aspx?s=est&amp;c=21385. Fecha de consulta:  septiembre  de 2015.</t>
    </r>
  </si>
  <si>
    <r>
      <t xml:space="preserve">Nota:
</t>
    </r>
    <r>
      <rPr>
        <sz val="8"/>
        <color theme="1"/>
        <rFont val="Arial"/>
        <family val="2"/>
      </rPr>
      <t>1) Incluye pañales desechables y residuos finos.</t>
    </r>
  </si>
  <si>
    <t>Porcentaje</t>
  </si>
  <si>
    <t>Cantidad</t>
  </si>
  <si>
    <t>COBRE, BRONCE Y PLOMO</t>
  </si>
  <si>
    <t>ALUMINIO</t>
  </si>
  <si>
    <t>ELECTRÓNICOS Y ELECTRODOMÉSTICOS</t>
  </si>
  <si>
    <t>FIERRO, LÁMINA Y ACERO</t>
  </si>
  <si>
    <t>PLÁSTICO</t>
  </si>
  <si>
    <t>VIDRIO</t>
  </si>
  <si>
    <t>PET</t>
  </si>
  <si>
    <r>
      <t>OTROS</t>
    </r>
    <r>
      <rPr>
        <b/>
        <vertAlign val="superscript"/>
        <sz val="10"/>
        <color theme="1"/>
        <rFont val="Arial"/>
        <family val="2"/>
      </rPr>
      <t>1</t>
    </r>
  </si>
  <si>
    <t>PAPEL Y CARTÓN</t>
  </si>
  <si>
    <r>
      <rPr>
        <b/>
        <sz val="10"/>
        <color theme="1"/>
        <rFont val="Arial"/>
        <family val="2"/>
      </rPr>
      <t xml:space="preserve">MATERIALES VALORIZABLES RECOLECTADOS SEGÚN TIPO DE MATERIAL, 2012
</t>
    </r>
    <r>
      <rPr>
        <sz val="10"/>
        <color theme="1"/>
        <rFont val="Arial"/>
        <family val="2"/>
      </rPr>
      <t xml:space="preserve"> (Promedio diario en kilogramos y porcentajes) </t>
    </r>
  </si>
  <si>
    <r>
      <rPr>
        <b/>
        <sz val="8"/>
        <color theme="1"/>
        <rFont val="Arial"/>
        <family val="2"/>
      </rPr>
      <t>Fuentes:</t>
    </r>
    <r>
      <rPr>
        <sz val="8"/>
        <color theme="1"/>
        <rFont val="Arial"/>
        <family val="2"/>
      </rPr>
      <t xml:space="preserve">
Elaboración propia con datos de: 
INEGI. </t>
    </r>
    <r>
      <rPr>
        <i/>
        <sz val="8"/>
        <color theme="1"/>
        <rFont val="Arial"/>
        <family val="2"/>
      </rPr>
      <t>Sistema de Cuentas Nacionales.</t>
    </r>
    <r>
      <rPr>
        <sz val="8"/>
        <color theme="1"/>
        <rFont val="Arial"/>
        <family val="2"/>
      </rPr>
      <t xml:space="preserve"> Disponible en: http://www.inegi.org.mx/est/contenidos/proyectos/cn/pibt/ Fecha de consulta: julio de 2016.
CNA, Semarnat. </t>
    </r>
    <r>
      <rPr>
        <i/>
        <sz val="8"/>
        <color theme="1"/>
        <rFont val="Arial"/>
        <family val="2"/>
      </rPr>
      <t>Estadísticas del Agua en México</t>
    </r>
    <r>
      <rPr>
        <sz val="8"/>
        <color theme="1"/>
        <rFont val="Arial"/>
        <family val="2"/>
      </rPr>
      <t xml:space="preserve">. Ediciones 2002, 2003, 2004. México, 2002, 2003, 2004. 
Conagua, Semarnat. </t>
    </r>
    <r>
      <rPr>
        <i/>
        <sz val="8"/>
        <color theme="1"/>
        <rFont val="Arial"/>
        <family val="2"/>
      </rPr>
      <t>Estadísticas del agua en México</t>
    </r>
    <r>
      <rPr>
        <sz val="8"/>
        <color theme="1"/>
        <rFont val="Arial"/>
        <family val="2"/>
      </rPr>
      <t xml:space="preserve">. Síntesis 2005. México, 2005.
Conagua, Semarnat. </t>
    </r>
    <r>
      <rPr>
        <i/>
        <sz val="8"/>
        <color theme="1"/>
        <rFont val="Arial"/>
        <family val="2"/>
      </rPr>
      <t>Estadísticas del Agua en México.</t>
    </r>
    <r>
      <rPr>
        <sz val="8"/>
        <color theme="1"/>
        <rFont val="Arial"/>
        <family val="2"/>
      </rPr>
      <t xml:space="preserve"> Ediciones 2006 - 2008, 2010 - 2013. México, 2006 - 2008, 2010, 2011, 2013, 2014 y 2015.
[‎31/‎10/‎2016 01:40 p.m.] Ahmed Cruz Leyva: 
SINA, Conagua, Semarnat. Registro Público de Derechos de Agua (REPDA) / Volúmenes Inscritos. Disponible en: http://201.116.60.25/sina/index_jquery-mobile2.html?tema=usosAgua. Fecha de consulta: octubre de 2016. 
</t>
    </r>
  </si>
  <si>
    <r>
      <rPr>
        <b/>
        <sz val="8"/>
        <color theme="1"/>
        <rFont val="Arial"/>
        <family val="2"/>
      </rPr>
      <t>Notas:</t>
    </r>
    <r>
      <rPr>
        <sz val="8"/>
        <color theme="1"/>
        <rFont val="Arial"/>
        <family val="2"/>
      </rPr>
      <t xml:space="preserve">
1) El agua consesionada incluye la destinada al uso agropecuario, abastecimiento público e Industrial.
2) El indicador se calcula como el cociente de la cantidad de hectómetros cúbicos consesionados por unidad de PIB.
3) Un hectómetro equivale a un millón de metros cúbicos. </t>
    </r>
  </si>
  <si>
    <t>INTENSIDAD</t>
  </si>
  <si>
    <t>AGUA CONSESIONADA</t>
  </si>
  <si>
    <r>
      <t xml:space="preserve">INTENSIDAD DEL USO DEL AGUA 
</t>
    </r>
    <r>
      <rPr>
        <sz val="10"/>
        <color theme="1"/>
        <rFont val="Arial"/>
        <family val="2"/>
      </rPr>
      <t>(PIB en millones de pesos constantes, agua concesionada en hectómetros cúbicos e intensidad en litros por peso)</t>
    </r>
  </si>
  <si>
    <r>
      <rPr>
        <b/>
        <sz val="8"/>
        <color theme="1"/>
        <rFont val="Arial"/>
        <family val="2"/>
      </rPr>
      <t>Fuentes</t>
    </r>
    <r>
      <rPr>
        <sz val="8"/>
        <color theme="1"/>
        <rFont val="Arial"/>
        <family val="2"/>
      </rPr>
      <t xml:space="preserve">: 
Conagua, Semarnat. </t>
    </r>
    <r>
      <rPr>
        <i/>
        <sz val="8"/>
        <color theme="1"/>
        <rFont val="Arial"/>
        <family val="2"/>
      </rPr>
      <t xml:space="preserve">Estadísticas del Agua en México. </t>
    </r>
    <r>
      <rPr>
        <sz val="8"/>
        <color theme="1"/>
        <rFont val="Arial"/>
        <family val="2"/>
      </rPr>
      <t>Ediciones 2013 y 2014. México. 2014.
Estadísticas Agrícolas de los Distritos de Riego. Disponible en: http://edistritos.com/estadisticas/estadistica. Fecha de consulta: octubre de 2015.</t>
    </r>
  </si>
  <si>
    <r>
      <rPr>
        <b/>
        <sz val="8"/>
        <color theme="1"/>
        <rFont val="Arial"/>
        <family val="2"/>
      </rPr>
      <t>Notas</t>
    </r>
    <r>
      <rPr>
        <sz val="8"/>
        <color theme="1"/>
        <rFont val="Arial"/>
        <family val="2"/>
      </rPr>
      <t>:
1) El año agrícola en México comprende el periodo de octubre a septiembre del siguiente año. 
2) El cálculo emplea el volumen de agua bruto utilizado en los distritos de riego correspondiente al ciclo vegetativo, por lo que no coincide con los volúmenes que se utilizan anualmente.</t>
    </r>
  </si>
  <si>
    <t>2013 - 14</t>
  </si>
  <si>
    <t>2012 - 13</t>
  </si>
  <si>
    <t>2011 - 12</t>
  </si>
  <si>
    <t>2010 - 11</t>
  </si>
  <si>
    <t>2009 - 10</t>
  </si>
  <si>
    <t>2008 - 09</t>
  </si>
  <si>
    <t>2007 - 08</t>
  </si>
  <si>
    <t>2006 - 07</t>
  </si>
  <si>
    <t>2005 - 06</t>
  </si>
  <si>
    <t>2004 - 05</t>
  </si>
  <si>
    <t>2003 - 04</t>
  </si>
  <si>
    <t>2002 - 03</t>
  </si>
  <si>
    <t>2001 - 02</t>
  </si>
  <si>
    <t>2000 - 01</t>
  </si>
  <si>
    <t>1999 - 00</t>
  </si>
  <si>
    <t>1998 - 99</t>
  </si>
  <si>
    <t>1997 - 98</t>
  </si>
  <si>
    <t>1996 - 97</t>
  </si>
  <si>
    <t>1995 - 96</t>
  </si>
  <si>
    <t>1994 - 95</t>
  </si>
  <si>
    <t>EFICIENCIA AGRÍCOLA</t>
  </si>
  <si>
    <t>AÑO AGRÍCOLA</t>
  </si>
  <si>
    <r>
      <t xml:space="preserve">EFICIENCIA EN EL USO DEL AGUA EN EL SECTOR AGRÍCOLA DE RIEGO
</t>
    </r>
    <r>
      <rPr>
        <sz val="10"/>
        <rFont val="Arial"/>
        <family val="2"/>
      </rPr>
      <t>(kilogramos por metro cúbico de agua)</t>
    </r>
  </si>
  <si>
    <r>
      <rPr>
        <b/>
        <sz val="8"/>
        <color theme="1"/>
        <rFont val="Arial"/>
        <family val="2"/>
      </rPr>
      <t>Fuente:</t>
    </r>
    <r>
      <rPr>
        <sz val="8"/>
        <color theme="1"/>
        <rFont val="Arial"/>
        <family val="2"/>
      </rPr>
      <t xml:space="preserve">
Conagua, Semarnat. </t>
    </r>
    <r>
      <rPr>
        <i/>
        <sz val="8"/>
        <color theme="1"/>
        <rFont val="Arial"/>
        <family val="2"/>
      </rPr>
      <t>Estadísticas del Agua en México, edición 2011.</t>
    </r>
    <r>
      <rPr>
        <sz val="8"/>
        <color theme="1"/>
        <rFont val="Arial"/>
        <family val="2"/>
      </rPr>
      <t xml:space="preserve"> México. 2011.</t>
    </r>
  </si>
  <si>
    <r>
      <rPr>
        <b/>
        <sz val="8"/>
        <color theme="1"/>
        <rFont val="Arial"/>
        <family val="2"/>
      </rPr>
      <t>Notas:</t>
    </r>
    <r>
      <rPr>
        <sz val="8"/>
        <color theme="1"/>
        <rFont val="Arial"/>
        <family val="2"/>
      </rPr>
      <t xml:space="preserve">
1) ND: no disponible.
2) El volumen concesionado al abastecimiento público incluye los rubros público urbano y doméstico de la clasificación del Registro Público de Derechos de Agua (REPDA).
3) El volumen de 2010 corresponde al periodo que va de 2010 a mayo de 2011, debido a que la fuente no lo desagrega.</t>
    </r>
  </si>
  <si>
    <t>EFICIENCIA EN EL USO DOMÉSTICO</t>
  </si>
  <si>
    <t>POBLACIÓN CON ACCESO A AGUA POTABLE</t>
  </si>
  <si>
    <r>
      <t>VOLUMEN CONCESIONADO AL ABASTECIMIENTO PÚBLICO</t>
    </r>
    <r>
      <rPr>
        <sz val="10"/>
        <color theme="1"/>
        <rFont val="Arial"/>
        <family val="2"/>
      </rPr>
      <t/>
    </r>
  </si>
  <si>
    <r>
      <t xml:space="preserve">EFICIENCIA EN EL USO DEL AGUA EN EL SECTOR DOMÉSTICO
</t>
    </r>
    <r>
      <rPr>
        <sz val="10"/>
        <rFont val="Arial"/>
        <family val="2"/>
      </rPr>
      <t>(Volumen concesionado en miles de metros cúbicos, población en habitantes y eficiencia en metros cúbicos por habitante)</t>
    </r>
  </si>
  <si>
    <r>
      <rPr>
        <b/>
        <sz val="8"/>
        <rFont val="Arial"/>
        <family val="2"/>
      </rPr>
      <t>Fuentes:</t>
    </r>
    <r>
      <rPr>
        <sz val="8"/>
        <rFont val="Arial"/>
        <family val="2"/>
      </rPr>
      <t xml:space="preserve">
Conagua, Semarnat. </t>
    </r>
    <r>
      <rPr>
        <i/>
        <sz val="8"/>
        <rFont val="Arial"/>
        <family val="2"/>
      </rPr>
      <t>Estadísticas del Agua en México.</t>
    </r>
    <r>
      <rPr>
        <sz val="8"/>
        <rFont val="Arial"/>
        <family val="2"/>
      </rPr>
      <t xml:space="preserve"> Ediciones 2008, 2010-2015. Conagua, Semarnat. México. 2008, 2010, 2011, 2012, 2013, 2014 y 2015. 
SINA, Conagua, Semarnat. </t>
    </r>
    <r>
      <rPr>
        <i/>
        <sz val="8"/>
        <rFont val="Arial"/>
        <family val="2"/>
      </rPr>
      <t>Agua renovable</t>
    </r>
    <r>
      <rPr>
        <sz val="8"/>
        <rFont val="Arial"/>
        <family val="2"/>
      </rPr>
      <t>. Disponible en: http://201.116.60.25/sina/index_jquery-mobile2.html?tema=aguaRenovable. Fecha de consulta: septiembre de 2016.</t>
    </r>
  </si>
  <si>
    <t>DISPONIBILIDAD 
PER CÁPITA</t>
  </si>
  <si>
    <r>
      <t xml:space="preserve">DISPONIBILIDAD NATURAL MEDIA PER CÁPITA
</t>
    </r>
    <r>
      <rPr>
        <sz val="10"/>
        <color rgb="FF000000"/>
        <rFont val="Arial"/>
        <family val="2"/>
      </rPr>
      <t>(miles de m</t>
    </r>
    <r>
      <rPr>
        <vertAlign val="superscript"/>
        <sz val="10"/>
        <color rgb="FF000000"/>
        <rFont val="Arial"/>
        <family val="2"/>
      </rPr>
      <t>3</t>
    </r>
    <r>
      <rPr>
        <sz val="10"/>
        <color rgb="FF000000"/>
        <rFont val="Arial"/>
        <family val="2"/>
      </rPr>
      <t>/hab/año)</t>
    </r>
  </si>
  <si>
    <r>
      <rPr>
        <b/>
        <sz val="8"/>
        <color rgb="FF000000"/>
        <rFont val="Arial"/>
        <family val="2"/>
      </rPr>
      <t>Fuentes:</t>
    </r>
    <r>
      <rPr>
        <sz val="8"/>
        <color rgb="FF000000"/>
        <rFont val="Arial"/>
        <family val="2"/>
      </rPr>
      <t xml:space="preserve">
CNA, Semarnat. </t>
    </r>
    <r>
      <rPr>
        <i/>
        <sz val="8"/>
        <color rgb="FF000000"/>
        <rFont val="Arial"/>
        <family val="2"/>
      </rPr>
      <t>Compendio Básico del Agua en México</t>
    </r>
    <r>
      <rPr>
        <sz val="8"/>
        <color rgb="FF000000"/>
        <rFont val="Arial"/>
        <family val="2"/>
      </rPr>
      <t xml:space="preserve"> 2002 y 2004. CNA, Semarnat. México. 2002 y 2004.
CNA, Semarnat. </t>
    </r>
    <r>
      <rPr>
        <i/>
        <sz val="8"/>
        <color rgb="FF000000"/>
        <rFont val="Arial"/>
        <family val="2"/>
      </rPr>
      <t>Estadísticas del Agua en México. Síntesis. Edición 2005.</t>
    </r>
    <r>
      <rPr>
        <sz val="8"/>
        <color rgb="FF000000"/>
        <rFont val="Arial"/>
        <family val="2"/>
      </rPr>
      <t xml:space="preserve"> CNA, Semarnat. México. 2005.
Conagua, Semarnat. </t>
    </r>
    <r>
      <rPr>
        <i/>
        <sz val="8"/>
        <color rgb="FF000000"/>
        <rFont val="Arial"/>
        <family val="2"/>
      </rPr>
      <t>Estadísticas del Agua en México.</t>
    </r>
    <r>
      <rPr>
        <sz val="8"/>
        <color rgb="FF000000"/>
        <rFont val="Arial"/>
        <family val="2"/>
      </rPr>
      <t xml:space="preserve"> Ediciones 2006 - 2008, 2010 - 2015. Conagua, Semarnat. México. 2006- 2008, 2010 - 2015.
SINA, Conagua, Semarnat. </t>
    </r>
    <r>
      <rPr>
        <i/>
        <sz val="8"/>
        <color rgb="FF000000"/>
        <rFont val="Arial"/>
        <family val="2"/>
      </rPr>
      <t>Grado de presión.</t>
    </r>
    <r>
      <rPr>
        <sz val="8"/>
        <color rgb="FF000000"/>
        <rFont val="Arial"/>
        <family val="2"/>
      </rPr>
      <t xml:space="preserve"> Disponible en: http://201.116.60.25/sina/index_jquery-mobile2.html?tema=gradoPresion. Fecha de consulta: septiembre de 2016.</t>
    </r>
  </si>
  <si>
    <r>
      <rPr>
        <b/>
        <sz val="8"/>
        <color rgb="FF000000"/>
        <rFont val="Arial"/>
        <family val="2"/>
      </rPr>
      <t>Nota:</t>
    </r>
    <r>
      <rPr>
        <sz val="8"/>
        <color rgb="FF000000"/>
        <rFont val="Arial"/>
        <family val="2"/>
      </rPr>
      <t xml:space="preserve">
1) Los cálculos de disponibilidad media correspondientes a 2011 considera un ciclo completo de actualización de datos hidrológicos, por lo que se mantendrá constante para el periodo 2011-2018.</t>
    </r>
  </si>
  <si>
    <t>GRADO DE PRESIÓN</t>
  </si>
  <si>
    <t>DISPONIBILIDAD BASE MEDIA</t>
  </si>
  <si>
    <t>VOLUMEN TOTAL DE USO</t>
  </si>
  <si>
    <r>
      <t xml:space="preserve">GRADO DE PRESIÓN SOBRE LOS RECURSOS HÍDRICOS
</t>
    </r>
    <r>
      <rPr>
        <sz val="10"/>
        <color rgb="FF000000"/>
        <rFont val="Arial"/>
        <family val="2"/>
      </rPr>
      <t>(volumen total de uso y disponibilidad natural base media en hm</t>
    </r>
    <r>
      <rPr>
        <vertAlign val="superscript"/>
        <sz val="10"/>
        <color rgb="FF000000"/>
        <rFont val="Arial"/>
        <family val="2"/>
      </rPr>
      <t>3</t>
    </r>
    <r>
      <rPr>
        <sz val="10"/>
        <color rgb="FF000000"/>
        <rFont val="Arial"/>
        <family val="2"/>
      </rPr>
      <t xml:space="preserve"> y grado de presión en porcentaje)</t>
    </r>
  </si>
  <si>
    <r>
      <rPr>
        <b/>
        <sz val="8"/>
        <rFont val="Arial"/>
        <family val="2"/>
      </rPr>
      <t>Fuentes</t>
    </r>
    <r>
      <rPr>
        <sz val="8"/>
        <rFont val="Arial"/>
        <family val="2"/>
      </rPr>
      <t xml:space="preserve">: 
CNA, Semarnat. </t>
    </r>
    <r>
      <rPr>
        <i/>
        <sz val="8"/>
        <rFont val="Arial"/>
        <family val="2"/>
      </rPr>
      <t>Estadísticas del Agua en México</t>
    </r>
    <r>
      <rPr>
        <sz val="8"/>
        <rFont val="Arial"/>
        <family val="2"/>
      </rPr>
      <t xml:space="preserve">. Edición 2004. CNA, Semarnat. México. 2004.
CNA, Semarnat. </t>
    </r>
    <r>
      <rPr>
        <i/>
        <sz val="8"/>
        <rFont val="Arial"/>
        <family val="2"/>
      </rPr>
      <t>Estadísticas del Agua en México. Síntesis. Edición 2005.</t>
    </r>
    <r>
      <rPr>
        <sz val="8"/>
        <rFont val="Arial"/>
        <family val="2"/>
      </rPr>
      <t xml:space="preserve"> CNA, Semarnat. México. 2005.
Conagua, Semarnat. </t>
    </r>
    <r>
      <rPr>
        <i/>
        <sz val="8"/>
        <rFont val="Arial"/>
        <family val="2"/>
      </rPr>
      <t>Estadísticas del Agua en México</t>
    </r>
    <r>
      <rPr>
        <sz val="8"/>
        <rFont val="Arial"/>
        <family val="2"/>
      </rPr>
      <t xml:space="preserve">. Ediciones 2006 - 2008, 2010, 2011, 2013 y 2014. Conagua, Semarnat. México. 2006 - 2008, 2010, 2011 y 2014.
Conagua, Semarnat. </t>
    </r>
    <r>
      <rPr>
        <i/>
        <sz val="8"/>
        <rFont val="Arial"/>
        <family val="2"/>
      </rPr>
      <t>Atlas del agua en México 2012</t>
    </r>
    <r>
      <rPr>
        <sz val="8"/>
        <rFont val="Arial"/>
        <family val="2"/>
      </rPr>
      <t xml:space="preserve">. Conagua, Semarnat. México. 2012.
Gerencia de Aguas, Subdirección General Técnica, Conagua, Semarnat. México. 2013.
SINA, Conagua, Semarnat.  </t>
    </r>
    <r>
      <rPr>
        <i/>
        <sz val="8"/>
        <rFont val="Arial"/>
        <family val="2"/>
      </rPr>
      <t>Acuíferos</t>
    </r>
    <r>
      <rPr>
        <sz val="8"/>
        <rFont val="Arial"/>
        <family val="2"/>
      </rPr>
      <t>. Disponible en: http://201.116.60.25/sina/index_jquery-mobile2.html?tema=acuiferos. Fecha de consulta: septiembre de 2016.</t>
    </r>
  </si>
  <si>
    <t>Aguas del Valle de México</t>
  </si>
  <si>
    <t>XIII</t>
  </si>
  <si>
    <t xml:space="preserve">Península de Yucatán  </t>
  </si>
  <si>
    <t>XII</t>
  </si>
  <si>
    <t xml:space="preserve">Frontera Sur </t>
  </si>
  <si>
    <t>XI</t>
  </si>
  <si>
    <t>Golfo Centro</t>
  </si>
  <si>
    <t>X</t>
  </si>
  <si>
    <t>Golfo Norte</t>
  </si>
  <si>
    <t>IX</t>
  </si>
  <si>
    <t>Lerma-Santiago-Pacífico</t>
  </si>
  <si>
    <t>VIII</t>
  </si>
  <si>
    <t xml:space="preserve">Cuencas Centrales del Norte </t>
  </si>
  <si>
    <t>VII</t>
  </si>
  <si>
    <t xml:space="preserve">Río Bravo </t>
  </si>
  <si>
    <t>VI</t>
  </si>
  <si>
    <t>Pacífico Sur</t>
  </si>
  <si>
    <t>V</t>
  </si>
  <si>
    <t xml:space="preserve">Balsas </t>
  </si>
  <si>
    <t>IV</t>
  </si>
  <si>
    <t xml:space="preserve">Pacífico Norte </t>
  </si>
  <si>
    <t>III</t>
  </si>
  <si>
    <t xml:space="preserve">Noroeste </t>
  </si>
  <si>
    <t>II</t>
  </si>
  <si>
    <t xml:space="preserve">Península de Baja California </t>
  </si>
  <si>
    <t xml:space="preserve">I </t>
  </si>
  <si>
    <t>CON SALINIZACIÓN DE SUELOS Y AGUAS SUBTERRÁNEAS SALOBRES</t>
  </si>
  <si>
    <t>CON INTRUSIÓN MARINA</t>
  </si>
  <si>
    <t>SOBREEXPLOTADOS</t>
  </si>
  <si>
    <t xml:space="preserve">
ACUÍFEROS TOTALES </t>
  </si>
  <si>
    <t>REGIÓN HIDROLÓGICO - ADMINISTRATIVA</t>
  </si>
  <si>
    <r>
      <t xml:space="preserve">ACUÍFEROS SOBREEXPLOTADOS, CON INTRUSIÓN MARINA Y/O BAJO EL FENÓMENO DE SALINIZACIÓN DE SUELOS O AGUAS SUBTERRÁNEAS SALOBRES 
</t>
    </r>
    <r>
      <rPr>
        <sz val="10"/>
        <color theme="1"/>
        <rFont val="Arial"/>
        <family val="2"/>
      </rPr>
      <t>(número de acuíferos)</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</si>
  <si>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Carta de Uso del Suelo y Vegetación Serie III (2002), escala 1:250 000 (Continuo Nacional)</t>
    </r>
    <r>
      <rPr>
        <sz val="8"/>
        <color theme="1"/>
        <rFont val="Arial"/>
        <family val="2"/>
      </rPr>
      <t xml:space="preserve">. INEGI. México. 2005.
INEGI. </t>
    </r>
    <r>
      <rPr>
        <i/>
        <sz val="8"/>
        <color theme="1"/>
        <rFont val="Arial"/>
        <family val="2"/>
      </rPr>
      <t xml:space="preserve">Carta de Uso del Suelo y Vegetación Serie IV, escala 1:250 000. </t>
    </r>
    <r>
      <rPr>
        <sz val="8"/>
        <color theme="1"/>
        <rFont val="Arial"/>
        <family val="2"/>
      </rPr>
      <t>INEGI.</t>
    </r>
    <r>
      <rPr>
        <i/>
        <sz val="8"/>
        <color theme="1"/>
        <rFont val="Arial"/>
        <family val="2"/>
      </rPr>
      <t xml:space="preserve"> </t>
    </r>
    <r>
      <rPr>
        <sz val="8"/>
        <color theme="1"/>
        <rFont val="Arial"/>
        <family val="2"/>
      </rPr>
      <t xml:space="preserve">México. 2011.
INEGI. </t>
    </r>
    <r>
      <rPr>
        <i/>
        <sz val="8"/>
        <color theme="1"/>
        <rFont val="Arial"/>
        <family val="2"/>
      </rPr>
      <t>Carta de Uso del Suelo y Vegetación, Serie V (2011), escala 1: 250 000.</t>
    </r>
    <r>
      <rPr>
        <sz val="8"/>
        <color theme="1"/>
        <rFont val="Arial"/>
        <family val="2"/>
      </rPr>
      <t xml:space="preserve"> INEGI. México. 2013</t>
    </r>
  </si>
  <si>
    <t>32 101 988</t>
  </si>
  <si>
    <t>32 937 296</t>
  </si>
  <si>
    <t xml:space="preserve">34 264 490 </t>
  </si>
  <si>
    <t>Selvas</t>
  </si>
  <si>
    <t>34 142 463</t>
  </si>
  <si>
    <t>34 166 446</t>
  </si>
  <si>
    <t>34 525 283</t>
  </si>
  <si>
    <t>Bosques</t>
  </si>
  <si>
    <t>VEGETACIÓN FORESTAL</t>
  </si>
  <si>
    <r>
      <t xml:space="preserve">EXTENSIÓN DE BOSQUES Y SELVAS
</t>
    </r>
    <r>
      <rPr>
        <sz val="10"/>
        <color theme="1"/>
        <rFont val="Arial"/>
        <family val="2"/>
      </rPr>
      <t>(hectáreas)</t>
    </r>
  </si>
  <si>
    <r>
      <rPr>
        <b/>
        <sz val="8"/>
        <color theme="1"/>
        <rFont val="Arial"/>
        <family val="2"/>
      </rPr>
      <t>Fuentes:</t>
    </r>
    <r>
      <rPr>
        <sz val="8"/>
        <color theme="1"/>
        <rFont val="Arial"/>
        <family val="2"/>
      </rPr>
      <t xml:space="preserve">
Semarnap. </t>
    </r>
    <r>
      <rPr>
        <i/>
        <sz val="8"/>
        <color theme="1"/>
        <rFont val="Arial"/>
        <family val="2"/>
      </rPr>
      <t>Anuario Estadístico de la Producción Forestal 1997, 1998, 1999</t>
    </r>
    <r>
      <rPr>
        <sz val="8"/>
        <color theme="1"/>
        <rFont val="Arial"/>
        <family val="2"/>
      </rPr>
      <t xml:space="preserve">. 1a edición. Semarnap. México. 1998-2000.
Semarnat. </t>
    </r>
    <r>
      <rPr>
        <i/>
        <sz val="8"/>
        <color theme="1"/>
        <rFont val="Arial"/>
        <family val="2"/>
      </rPr>
      <t>Anuario Estadístico de la Producción Forestal 2000, 2001, 2002, 2003, 2004, 2005, 2006</t>
    </r>
    <r>
      <rPr>
        <sz val="8"/>
        <color theme="1"/>
        <rFont val="Arial"/>
        <family val="2"/>
      </rPr>
      <t>.  Semarnat. México. 2001-2007.
Semarnat, Dirección General de Gestión Forestal y de Suelos. Delegaciones Federales. México. 2006, 2007, 2008, 2009, 2010,2011, 2012, 2013, 2014 y 2015.</t>
    </r>
  </si>
  <si>
    <r>
      <rPr>
        <b/>
        <sz val="8"/>
        <color theme="1"/>
        <rFont val="Arial"/>
        <family val="2"/>
      </rPr>
      <t>Nota:</t>
    </r>
    <r>
      <rPr>
        <sz val="8"/>
        <color theme="1"/>
        <rFont val="Arial"/>
        <family val="2"/>
      </rPr>
      <t xml:space="preserve">
1) La producción no maderable incluye resinas, fibras, gomas, ceras, rizomas y otros productos así como tierra de monte.
</t>
    </r>
  </si>
  <si>
    <t>NO  MADERABLE</t>
  </si>
  <si>
    <t>MADERABLE</t>
  </si>
  <si>
    <r>
      <t xml:space="preserve">PRODUCCIÓN FORESTAL MADERABLE Y NO MADERABLE
</t>
    </r>
    <r>
      <rPr>
        <sz val="10"/>
        <color theme="1"/>
        <rFont val="Arial"/>
        <family val="2"/>
      </rPr>
      <t>(producción maderable en m</t>
    </r>
    <r>
      <rPr>
        <vertAlign val="superscript"/>
        <sz val="10"/>
        <color theme="1"/>
        <rFont val="Arial"/>
        <family val="2"/>
      </rPr>
      <t>3</t>
    </r>
    <r>
      <rPr>
        <sz val="10"/>
        <color theme="1"/>
        <rFont val="Arial"/>
        <family val="2"/>
      </rPr>
      <t xml:space="preserve"> en rollo y no maderable en toneladas)</t>
    </r>
  </si>
  <si>
    <r>
      <rPr>
        <b/>
        <sz val="8"/>
        <color theme="1"/>
        <rFont val="Arial"/>
        <family val="2"/>
      </rPr>
      <t>Fuentes:</t>
    </r>
    <r>
      <rPr>
        <sz val="8"/>
        <color theme="1"/>
        <rFont val="Arial"/>
        <family val="2"/>
      </rPr>
      <t xml:space="preserve">
Sagarpa, Conapesca, Dirección General de Planeación, Programación y Evaluación. Agosto 2012, Mayo 2013 y Junio 2014.
Sagarpa. </t>
    </r>
    <r>
      <rPr>
        <i/>
        <sz val="8"/>
        <color theme="1"/>
        <rFont val="Arial"/>
        <family val="2"/>
      </rPr>
      <t xml:space="preserve">Anuario Estadístico de Acuacultura y Pesca 2003-2013. </t>
    </r>
    <r>
      <rPr>
        <sz val="8"/>
        <color theme="1"/>
        <rFont val="Arial"/>
        <family val="2"/>
      </rPr>
      <t xml:space="preserve">Sagarpa. México. 2005-2014.
Sagarpa, Conapesca, Dirección General de Planeación, Programación y Evaluación. Octubre 2007.
Semarnap. </t>
    </r>
    <r>
      <rPr>
        <i/>
        <sz val="8"/>
        <color theme="1"/>
        <rFont val="Arial"/>
        <family val="2"/>
      </rPr>
      <t>Anuario Estadístico de Pesca 1995, 1996, 1997, 1998, 1999. 1a edición</t>
    </r>
    <r>
      <rPr>
        <sz val="8"/>
        <color theme="1"/>
        <rFont val="Arial"/>
        <family val="2"/>
      </rPr>
      <t xml:space="preserve">. Semarnap. México. 1996-2000.
Semarnap. </t>
    </r>
    <r>
      <rPr>
        <i/>
        <sz val="8"/>
        <color theme="1"/>
        <rFont val="Arial"/>
        <family val="2"/>
      </rPr>
      <t>Anuario Estadístico de Pesca 1997, 1998, 1999. 1a edición</t>
    </r>
    <r>
      <rPr>
        <sz val="8"/>
        <color theme="1"/>
        <rFont val="Arial"/>
        <family val="2"/>
      </rPr>
      <t xml:space="preserve">. Semarnap. México. 1998-2000.
Sagarpa. </t>
    </r>
    <r>
      <rPr>
        <i/>
        <sz val="8"/>
        <color theme="1"/>
        <rFont val="Arial"/>
        <family val="2"/>
      </rPr>
      <t>Anuario Estadístico de Pesca 2000, 2001, 2002. 1a edició</t>
    </r>
    <r>
      <rPr>
        <sz val="8"/>
        <color theme="1"/>
        <rFont val="Arial"/>
        <family val="2"/>
      </rPr>
      <t xml:space="preserve">n. Sagarpa. México. 2001-2003.
Sagarpa. </t>
    </r>
    <r>
      <rPr>
        <i/>
        <sz val="8"/>
        <color theme="1"/>
        <rFont val="Arial"/>
        <family val="2"/>
      </rPr>
      <t>Anuarios Estadísticos de Pesca 2000 - 2002</t>
    </r>
    <r>
      <rPr>
        <sz val="8"/>
        <color theme="1"/>
        <rFont val="Arial"/>
        <family val="2"/>
      </rPr>
      <t xml:space="preserve">. Sagarpa. México. 2001 -2003. </t>
    </r>
  </si>
  <si>
    <t>ESCAMA</t>
  </si>
  <si>
    <t>SARDINA ANCHOVETA</t>
  </si>
  <si>
    <t>ATÚN</t>
  </si>
  <si>
    <t>CAMARÓN</t>
  </si>
  <si>
    <r>
      <t xml:space="preserve">RENDIMIENTO RELATIVO DE LAS PESQUERÍAS DE ALTURA MEXICANAS
</t>
    </r>
    <r>
      <rPr>
        <sz val="10"/>
        <color theme="1"/>
        <rFont val="Arial"/>
        <family val="2"/>
      </rPr>
      <t>(porcentaje, año base = 1990)</t>
    </r>
  </si>
  <si>
    <r>
      <t xml:space="preserve">Fuente:
</t>
    </r>
    <r>
      <rPr>
        <sz val="8"/>
        <rFont val="Arial"/>
        <family val="2"/>
      </rPr>
      <t>PEMEX.</t>
    </r>
    <r>
      <rPr>
        <i/>
        <sz val="8"/>
        <rFont val="Arial"/>
        <family val="2"/>
      </rPr>
      <t xml:space="preserve"> Base de Datos Institucional.</t>
    </r>
    <r>
      <rPr>
        <sz val="8"/>
        <rFont val="Arial"/>
        <family val="2"/>
      </rPr>
      <t xml:space="preserve"> Disponible en http://ebdi.pemex.com/bdi/bdiController.do Fecha de consulta: julio de 2016.
CNH. </t>
    </r>
    <r>
      <rPr>
        <i/>
        <sz val="8"/>
        <rFont val="Arial"/>
        <family val="2"/>
      </rPr>
      <t xml:space="preserve">Base de datos de reservas de hidrocarburos por campo al 1 de enero de 2016. </t>
    </r>
    <r>
      <rPr>
        <sz val="8"/>
        <rFont val="Arial"/>
        <family val="2"/>
      </rPr>
      <t>Disponible en: http://www.cnh.gob.mx/5600.aspx fecha de consulta: julio de 2016.</t>
    </r>
  </si>
  <si>
    <r>
      <t xml:space="preserve">Notas:
</t>
    </r>
    <r>
      <rPr>
        <sz val="8"/>
        <rFont val="Arial"/>
        <family val="2"/>
      </rPr>
      <t>1) Cifras al inicio del año, auditadas externamente. Las reservas de gas del año 2016 fueron calculadas como residuales de los datos de reserva de crudo y líquidos de gas para saldar las reservas totales en petróleo crudo equivalente.
2) En el caso de las reservas probadas, las definiciones utilizadas corresponden a las establecidas por la Securities and Exchange Commission (SEC), organismo estadounidense que regula los mercados de valores y financieros de ese país, y para las reservas probables y posibles se emplean las definiciones del Petroleum Resources Management System (PRMS) emitidas por la Society of Petroleum Engineers (SPE), la American Association of Petroleum Geologists (AAPG), el World Petroleum Council (WPC), la Society of Petroleum Evaluation Engineers (SPEE) y la Society of Exploration Geophysicists (SEG).
3) Las reservas de hidrocarburos se determinan a partir de información geofísica y económica por diversos métodos, a continuación se ofrecen algunas definiciones:
Reservas probadas: Volumen de hidrocarburos o sustancias asociadas evaluadas a condiciones atmosféricas, las cuales por análisis de datos geológicos y de ingeniería se estima con razonable certidumbre que serán comercialmente recuperables a partir de una fecha dada proveniente de yacimientos conocidos y bajo condiciones actuales económicas, métodos operacionales y regulaciones gubernamentales. Dicho volumen está constituido por la reserva probada desarrollada y la reserva probada no desarrollada.
Reservas probables: Reservas no probadas cuyo análisis de datos geológicos y de ingeniería sugiere que son más tendientes a ser comercialmente recuperables que no serlo. Si se emplean métodos probabilistas para su evaluación, existirá una probabilidad de al menos 50 por ciento de que las cantidades a recuperar sean iguales o mayores que la suma de las reservas probadas más probables.
Reservas posibles: Volumen de hidrocarburos en donde el análisis de datos geológicos y de ingeniería sugiere que son menos probables de ser comercialmente recuperables que las reservas probables. Cuando son utilizados métodos probabilistas, la suma de las reservas probadas más probables más posibles tendrá al menos una probabilidad de 10 por ciento de que las cantidades realmente recuperadas sean iguales o mayores.
4) El gas seco fue convertido a barriles de petróleo equivalente por medio del potencial calorífico observado en las plantas productivas de Pemex.
5) La Ley de Hidrocarburos (DOF 11/08/2014) estipula en sus artículos 35, 43 y 44 que la Comisión Nacional de Hidrocarburos CNH administra el Centro Nacional de Información de Hidrocarburos que incluye información sobre reservas y producción. Debido a que con las modificaciones a los artículos 25, 27 y 28 de la Constitución, ahora hay otros participantes en actividades de exploración y producción distintos a Pemex. El proceso de cuantificación y certificación de reservas de la CNH se publicó en el DOF (13/08/2015) y recupera la metodología de la PRMS. Por este motivo, la fuente de información cambia a partir de 2016 de Pemex a la CNH.</t>
    </r>
  </si>
  <si>
    <t>TOTALES</t>
  </si>
  <si>
    <t>POSIBLES</t>
  </si>
  <si>
    <t>PROBABLES</t>
  </si>
  <si>
    <t>PROBADAS</t>
  </si>
  <si>
    <t>RESERVAS DE HIDROCARBUROS TOTALES</t>
  </si>
  <si>
    <t>RESERVAS DE GAS</t>
  </si>
  <si>
    <t>RESERVAS DE LÍQUIDOS DE GAS</t>
  </si>
  <si>
    <t>RESERVAS DE CRUDO</t>
  </si>
  <si>
    <r>
      <t xml:space="preserve">RESERVAS TOTALES DE HIDROCARBUROS
</t>
    </r>
    <r>
      <rPr>
        <sz val="10"/>
        <rFont val="Arial"/>
        <family val="2"/>
      </rPr>
      <t>(millones de barriles de petróleo crudo equivalente)</t>
    </r>
  </si>
  <si>
    <r>
      <t xml:space="preserve">Fuente:
</t>
    </r>
    <r>
      <rPr>
        <sz val="8"/>
        <rFont val="Arial"/>
        <family val="2"/>
      </rPr>
      <t xml:space="preserve">PEMEX. </t>
    </r>
    <r>
      <rPr>
        <i/>
        <sz val="8"/>
        <rFont val="Arial"/>
        <family val="2"/>
      </rPr>
      <t>Base de Datos Institucional.</t>
    </r>
    <r>
      <rPr>
        <sz val="8"/>
        <rFont val="Arial"/>
        <family val="2"/>
      </rPr>
      <t xml:space="preserve"> Disponible en http://ebdi.pemex.com/bdi/bdiController.do Fecha de consulta: julio 2016.</t>
    </r>
  </si>
  <si>
    <r>
      <t xml:space="preserve">Notas:
</t>
    </r>
    <r>
      <rPr>
        <sz val="8"/>
        <rFont val="Arial"/>
        <family val="2"/>
      </rPr>
      <t>1) El coeficiente de Reservas/Producción mide el número de años que rendirán las reservas estimadas con el  nivel de explotación del mismo año. La categoría de Hidrocarburos excluye las reservas de líquidos del gas.
2) Los datos de 2016 sólo cubren hasta el mes de mayo. Las cifras fueron anualizadas por lo que permanecen como preliminares.</t>
    </r>
  </si>
  <si>
    <t>HIDROCARBUROS</t>
  </si>
  <si>
    <t>GAS NATURAL ASOCIADO Y NO ASOCIADO</t>
  </si>
  <si>
    <t>PETRÓLEO CRUDO</t>
  </si>
  <si>
    <r>
      <t xml:space="preserve">AGOTAMIENTO DE LAS RESERVAS DE HIDROCARBUROS
</t>
    </r>
    <r>
      <rPr>
        <sz val="10"/>
        <rFont val="Arial"/>
        <family val="2"/>
      </rPr>
      <t>(Coeficiente reservas totales/producción, en años)</t>
    </r>
  </si>
  <si>
    <r>
      <t xml:space="preserve">Fuentes:
</t>
    </r>
    <r>
      <rPr>
        <sz val="8"/>
        <rFont val="Arial"/>
        <family val="2"/>
      </rPr>
      <t>Elaboración propia con datos de:</t>
    </r>
    <r>
      <rPr>
        <b/>
        <sz val="8"/>
        <rFont val="Arial"/>
        <family val="2"/>
      </rPr>
      <t xml:space="preserve">
</t>
    </r>
    <r>
      <rPr>
        <sz val="8"/>
        <rFont val="Arial"/>
        <family val="2"/>
      </rPr>
      <t xml:space="preserve">INEGI. </t>
    </r>
    <r>
      <rPr>
        <i/>
        <sz val="8"/>
        <rFont val="Arial"/>
        <family val="2"/>
      </rPr>
      <t>Estadística Mensual de la Industria Minerometalúrgica</t>
    </r>
    <r>
      <rPr>
        <sz val="8"/>
        <rFont val="Arial"/>
        <family val="2"/>
      </rPr>
      <t>. Disponible en http://www.inegi.org.mx/est/contenidos/proyectos/registros/economicas/minerometalurgica/default.aspx Fecha de consulta: abril de 2016.</t>
    </r>
    <r>
      <rPr>
        <b/>
        <sz val="8"/>
        <rFont val="Arial"/>
        <family val="2"/>
      </rPr>
      <t xml:space="preserve">
</t>
    </r>
    <r>
      <rPr>
        <sz val="8"/>
        <rFont val="Arial"/>
        <family val="2"/>
      </rPr>
      <t xml:space="preserve">SGM. </t>
    </r>
    <r>
      <rPr>
        <i/>
        <sz val="8"/>
        <rFont val="Arial"/>
        <family val="2"/>
      </rPr>
      <t>Anuario Estadístico de la Minería Mexicana.</t>
    </r>
    <r>
      <rPr>
        <sz val="8"/>
        <rFont val="Arial"/>
        <family val="2"/>
      </rPr>
      <t xml:space="preserve"> Varios años, disponible en: http://www.sgm.gob.mx/index.php?option=com_content&amp;task=view&amp;id=127&amp;Itemid=67  Fecha de consulta: abril de 2016.
SIMETRIC. Density of materials, bulk materials. Disponible en: http://www.simetric.co.uk/si_materials.htm Fecha de consulta: abril de 2016.</t>
    </r>
  </si>
  <si>
    <r>
      <t xml:space="preserve">Notas:
</t>
    </r>
    <r>
      <rPr>
        <sz val="8"/>
        <rFont val="Arial"/>
        <family val="2"/>
      </rPr>
      <t>1) El volumen de minerales metálicos es reportado en contenido metálico, esto es, la cantidad de metal que contiene el volumen de un  mineral  impuro, la cual  se  determina  con  las leyes metalúrgicas obtenidas por muestreo. No incluye el total de mineral utilizado para la producción de los metales, por ejemplo, la ley del oro de la mina Peñasquito en Zacatecas fue de 0.37g/ton de contenido metálico en 2011.
2) Los minerales no metálicos son reportados en peso bruto, excepto grava y arena los cuales fueron reportados en metros cúbicos y convertidos a toneladas con valores de 1.682 y 1.602 ton/m</t>
    </r>
    <r>
      <rPr>
        <vertAlign val="superscript"/>
        <sz val="8"/>
        <rFont val="Arial"/>
        <family val="2"/>
      </rPr>
      <t>3</t>
    </r>
    <r>
      <rPr>
        <sz val="8"/>
        <rFont val="Arial"/>
        <family val="2"/>
      </rPr>
      <t xml:space="preserve"> respectivamente.
3) Los valores reportados para 2014 son preliminares.</t>
    </r>
  </si>
  <si>
    <t>PRODUCCIÓN TOTAL</t>
  </si>
  <si>
    <t>MINERALES NO METÁLICOS</t>
  </si>
  <si>
    <t>METALES Y MINERALES SIDERÚRGICOS</t>
  </si>
  <si>
    <t>METALES INDUSTRIALES NO FERROSOS</t>
  </si>
  <si>
    <t>METALES PRECIOSOS</t>
  </si>
  <si>
    <r>
      <t xml:space="preserve">PRODUCCIÓN DE MINERALES
</t>
    </r>
    <r>
      <rPr>
        <sz val="10"/>
        <rFont val="Arial"/>
        <family val="2"/>
      </rPr>
      <t>(toneladas)</t>
    </r>
  </si>
  <si>
    <r>
      <rPr>
        <b/>
        <sz val="8"/>
        <rFont val="Arial"/>
        <family val="2"/>
      </rPr>
      <t>Fuentes:</t>
    </r>
    <r>
      <rPr>
        <sz val="8"/>
        <rFont val="Arial"/>
        <family val="2"/>
      </rPr>
      <t xml:space="preserve">
Elaboración propia con datos de:
INEGI. </t>
    </r>
    <r>
      <rPr>
        <i/>
        <sz val="8"/>
        <rFont val="Arial"/>
        <family val="2"/>
      </rPr>
      <t>Carta de Uso del Suelo y Vegetación Serie I (1968-1986), escala 1:250 000</t>
    </r>
    <r>
      <rPr>
        <sz val="8"/>
        <rFont val="Arial"/>
        <family val="2"/>
      </rPr>
      <t xml:space="preserve">. México. 2003.
INEGI. </t>
    </r>
    <r>
      <rPr>
        <i/>
        <sz val="8"/>
        <rFont val="Arial"/>
        <family val="2"/>
      </rPr>
      <t>Carta de Uso del Suelo y Vegetación Serie II (Reestructurada) (1993), escala 1:250 000</t>
    </r>
    <r>
      <rPr>
        <sz val="8"/>
        <rFont val="Arial"/>
        <family val="2"/>
      </rPr>
      <t xml:space="preserve">. México. 2004.
INEGI. </t>
    </r>
    <r>
      <rPr>
        <i/>
        <sz val="8"/>
        <rFont val="Arial"/>
        <family val="2"/>
      </rPr>
      <t>Carta de Uso del Suelo y Vegetación Serie III (2002), escala 1:250 000 (Continuo Nacional)</t>
    </r>
    <r>
      <rPr>
        <sz val="8"/>
        <rFont val="Arial"/>
        <family val="2"/>
      </rPr>
      <t xml:space="preserve">. México. 2005.
INEGI. </t>
    </r>
    <r>
      <rPr>
        <i/>
        <sz val="8"/>
        <rFont val="Arial"/>
        <family val="2"/>
      </rPr>
      <t>Carta de Uso del Suelo y Vegetación Serie IV (2007), escala 1:250 000</t>
    </r>
    <r>
      <rPr>
        <sz val="8"/>
        <rFont val="Arial"/>
        <family val="2"/>
      </rPr>
      <t xml:space="preserve">. México. 2011.
INEGI. </t>
    </r>
    <r>
      <rPr>
        <i/>
        <sz val="8"/>
        <rFont val="Arial"/>
        <family val="2"/>
      </rPr>
      <t>Carta de Uso del Suelo y Vegetación, Serie V (2011), escala 1:250 000</t>
    </r>
    <r>
      <rPr>
        <sz val="8"/>
        <rFont val="Arial"/>
        <family val="2"/>
      </rPr>
      <t>. México. 2013.</t>
    </r>
  </si>
  <si>
    <r>
      <rPr>
        <b/>
        <sz val="8"/>
        <rFont val="Arial"/>
        <family val="2"/>
      </rPr>
      <t>Nota:</t>
    </r>
    <r>
      <rPr>
        <sz val="8"/>
        <rFont val="Arial"/>
        <family val="2"/>
      </rPr>
      <t xml:space="preserve">
1) La superficie de pastizales de 1976 no puede calcularse debido a la agregación que presenta este tipo de vegetación en la fuente original.</t>
    </r>
  </si>
  <si>
    <t>Pastizal</t>
  </si>
  <si>
    <t>Matorral</t>
  </si>
  <si>
    <t>Bosque</t>
  </si>
  <si>
    <t>Selva</t>
  </si>
  <si>
    <t>SUPERFICIE REMANENTE POR CONDICIÓN DE LA VEGETACIÓN</t>
  </si>
  <si>
    <t>VEGETACIÓN</t>
  </si>
  <si>
    <r>
      <t xml:space="preserve">EXTENSIÓN Y CONDICIÓN DE LOS ECOSISTEMAS TERRESTRES
</t>
    </r>
    <r>
      <rPr>
        <sz val="10"/>
        <color indexed="8"/>
        <rFont val="Arial"/>
        <family val="2"/>
      </rPr>
      <t xml:space="preserve">(hectáreas) </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</si>
  <si>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México. 2003.
INEGI. </t>
    </r>
    <r>
      <rPr>
        <i/>
        <sz val="8"/>
        <color theme="1"/>
        <rFont val="Arial"/>
        <family val="2"/>
      </rPr>
      <t>Carta de Uso del Suelo y Vegetación Serie II (Reestructurada) (1993), escala 1:250 000</t>
    </r>
    <r>
      <rPr>
        <sz val="8"/>
        <color theme="1"/>
        <rFont val="Arial"/>
        <family val="2"/>
      </rPr>
      <t xml:space="preserve">. México. 2004.
INEGI. </t>
    </r>
    <r>
      <rPr>
        <i/>
        <sz val="8"/>
        <color theme="1"/>
        <rFont val="Arial"/>
        <family val="2"/>
      </rPr>
      <t xml:space="preserve">Carta de Uso del Suelo y Vegetación Serie III (2002), escala 1:250 000 </t>
    </r>
    <r>
      <rPr>
        <sz val="8"/>
        <color theme="1"/>
        <rFont val="Arial"/>
        <family val="2"/>
      </rPr>
      <t xml:space="preserve">(Continuo Nacional). México. 2005.
INEGI. </t>
    </r>
    <r>
      <rPr>
        <i/>
        <sz val="8"/>
        <color theme="1"/>
        <rFont val="Arial"/>
        <family val="2"/>
      </rPr>
      <t>Carta de Uso del Suelo y Vegetación Serie IV, escala 1:250 000</t>
    </r>
    <r>
      <rPr>
        <sz val="8"/>
        <color theme="1"/>
        <rFont val="Arial"/>
        <family val="2"/>
      </rPr>
      <t xml:space="preserve">. México. 2011.
INEGI. </t>
    </r>
    <r>
      <rPr>
        <i/>
        <sz val="8"/>
        <color theme="1"/>
        <rFont val="Arial"/>
        <family val="2"/>
      </rPr>
      <t>Carta de Uso del Suelo y Vegetación, Serie V (2011), escala 1: 250 000</t>
    </r>
    <r>
      <rPr>
        <sz val="8"/>
        <color theme="1"/>
        <rFont val="Arial"/>
        <family val="2"/>
      </rPr>
      <t>. México. 2013.</t>
    </r>
  </si>
  <si>
    <r>
      <rPr>
        <b/>
        <sz val="8"/>
        <color theme="1"/>
        <rFont val="Arial"/>
        <family val="2"/>
      </rPr>
      <t>Notas:</t>
    </r>
    <r>
      <rPr>
        <sz val="8"/>
        <color theme="1"/>
        <rFont val="Arial"/>
        <family val="2"/>
      </rPr>
      <t xml:space="preserve">
1) La tasa anual de cambio se calculó con la fórmula r = (((s2/s1)</t>
    </r>
    <r>
      <rPr>
        <vertAlign val="superscript"/>
        <sz val="8"/>
        <color theme="1"/>
        <rFont val="Arial"/>
        <family val="2"/>
      </rPr>
      <t>(1/t)</t>
    </r>
    <r>
      <rPr>
        <sz val="8"/>
        <color theme="1"/>
        <rFont val="Arial"/>
        <family val="2"/>
      </rPr>
      <t>) *100)-100, donde r es la tasa, s2 y s1 son las superficies para los tiempos final e incial respectivamente y t es el tiempo transcurrido entre fechas. 
2) Las tasas de cambio de los pastizales para el periodo 1976-1993 y 1976-2011 no se pueden calcular debido a la agregación que muestra esta vegetación para el año 1976 en la fuente original.</t>
    </r>
  </si>
  <si>
    <t>Pastizales</t>
  </si>
  <si>
    <t>Matorrales</t>
  </si>
  <si>
    <t>1976-2011</t>
  </si>
  <si>
    <t>2007-2011</t>
  </si>
  <si>
    <t>2002-2007</t>
  </si>
  <si>
    <t>1993-2002</t>
  </si>
  <si>
    <t>1976-1993</t>
  </si>
  <si>
    <t xml:space="preserve">TASA ANUAL DE CAMBIO </t>
  </si>
  <si>
    <t xml:space="preserve">SUPERFICIE </t>
  </si>
  <si>
    <t>C0NCEPTO</t>
  </si>
  <si>
    <r>
      <t xml:space="preserve">CAMBIO DE USO DEL SUELO
</t>
    </r>
    <r>
      <rPr>
        <sz val="10"/>
        <rFont val="Arial"/>
        <family val="2"/>
      </rPr>
      <t>(superficie en hectáreas y tasa anual de cambio en porcentaje)</t>
    </r>
  </si>
  <si>
    <t>Hongos</t>
  </si>
  <si>
    <t>Algas</t>
  </si>
  <si>
    <t>Briofitas</t>
  </si>
  <si>
    <t>Pteridofitas</t>
  </si>
  <si>
    <t>Gimnospermas y angiospermas</t>
  </si>
  <si>
    <t>Mamíferos</t>
  </si>
  <si>
    <t>Aves</t>
  </si>
  <si>
    <t>Reptiles</t>
  </si>
  <si>
    <t>Peces</t>
  </si>
  <si>
    <t>Anfibios</t>
  </si>
  <si>
    <t>Invertebrados</t>
  </si>
  <si>
    <t xml:space="preserve">PORCENTAJE DEL GRUPO EN RIESGO </t>
  </si>
  <si>
    <t>GRUPO TAXONÓMICO</t>
  </si>
  <si>
    <r>
      <t xml:space="preserve">ESPECIES EN RIESGO
</t>
    </r>
    <r>
      <rPr>
        <sz val="10"/>
        <rFont val="Arial"/>
        <family val="2"/>
      </rPr>
      <t>(especies en número y porcentaje del grupo en riesgo)</t>
    </r>
  </si>
  <si>
    <r>
      <rPr>
        <b/>
        <sz val="8"/>
        <rFont val="Arial"/>
        <family val="2"/>
      </rPr>
      <t>Fuentes:</t>
    </r>
    <r>
      <rPr>
        <sz val="8"/>
        <rFont val="Arial"/>
        <family val="2"/>
      </rPr>
      <t xml:space="preserve">
Elaboración propia con base en:
Conagua, Semarnat. </t>
    </r>
    <r>
      <rPr>
        <i/>
        <sz val="8"/>
        <rFont val="Arial"/>
        <family val="2"/>
      </rPr>
      <t>Estadísticas del Agua en México. Edición 2010</t>
    </r>
    <r>
      <rPr>
        <sz val="8"/>
        <rFont val="Arial"/>
        <family val="2"/>
      </rPr>
      <t xml:space="preserve">. Conagua, Semarnat. México. 2010.
Conagua, Semarnat. </t>
    </r>
    <r>
      <rPr>
        <i/>
        <sz val="8"/>
        <rFont val="Arial"/>
        <family val="2"/>
      </rPr>
      <t>Situación del Subsector Agua Potable, Alcantarillado y Saneamiento.</t>
    </r>
    <r>
      <rPr>
        <sz val="8"/>
        <rFont val="Arial"/>
        <family val="2"/>
      </rPr>
      <t xml:space="preserve"> Ediciones 1998 - 2014. Conagua, Semarnat. México. 1998 - 2014.
Conagua, Semarnat. </t>
    </r>
    <r>
      <rPr>
        <i/>
        <sz val="8"/>
        <rFont val="Arial"/>
        <family val="2"/>
      </rPr>
      <t>Situación del Subsector de Agua Potable, Drenaje y Saneamiento. Edición 2015.</t>
    </r>
    <r>
      <rPr>
        <sz val="8"/>
        <rFont val="Arial"/>
        <family val="2"/>
      </rPr>
      <t xml:space="preserve"> Conagua, Semarnat. México. 2015.
Gerencia de Saneamiento y Calidad del Agua, Conagua, Semarnat. Agosto de 2013.
Semarnap - INEGI. </t>
    </r>
    <r>
      <rPr>
        <i/>
        <sz val="8"/>
        <rFont val="Arial"/>
        <family val="2"/>
      </rPr>
      <t>Estadísticas del Medio Ambiente 1999.</t>
    </r>
    <r>
      <rPr>
        <sz val="8"/>
        <rFont val="Arial"/>
        <family val="2"/>
      </rPr>
      <t xml:space="preserve"> Semarnap - INEGI. México. 2000.
SINA, Conagua, Semarnat.  </t>
    </r>
    <r>
      <rPr>
        <i/>
        <sz val="8"/>
        <rFont val="Arial"/>
        <family val="2"/>
      </rPr>
      <t>Plantas de tratamiento de agua residual.</t>
    </r>
    <r>
      <rPr>
        <sz val="8"/>
        <rFont val="Arial"/>
        <family val="2"/>
      </rPr>
      <t xml:space="preserve"> Disponible en: http://201.116.60.25/sina/index_jquery-mobile2.html?tema=plantasTratamiento. Fecha de consulta: septiembre de 2016.</t>
    </r>
  </si>
  <si>
    <r>
      <rPr>
        <b/>
        <sz val="8"/>
        <rFont val="Arial"/>
        <family val="2"/>
      </rPr>
      <t>Nota</t>
    </r>
    <r>
      <rPr>
        <sz val="8"/>
        <rFont val="Arial"/>
        <family val="2"/>
      </rPr>
      <t>:
1) El número de plantas de tratamiento se ha incrementado año con año. En 1992 sólo había 394 plantas municipales en operación, para 2009 eran ya 2 020 plantas municipales y 2 186 plantas industriales; en 2010 eran 2 186 municipales y 2 850 industriales, en 2012 había 2 342 plantas municipales y 2 520 industriales; en 2014 trabajaron 2 337 plantas municipales y 2 639 plantas industriales, y en 2015 estaban operando 2 477 plantas municipales y 2 832 plantas industriales</t>
    </r>
  </si>
  <si>
    <t>INDUSTRIAL</t>
  </si>
  <si>
    <t>MUNICIPAL</t>
  </si>
  <si>
    <t>TRATADO RESPECTO AL GENERADO</t>
  </si>
  <si>
    <r>
      <t>TRATADO</t>
    </r>
    <r>
      <rPr>
        <sz val="11"/>
        <color theme="1"/>
        <rFont val="Calibri"/>
        <family val="2"/>
        <scheme val="minor"/>
      </rPr>
      <t/>
    </r>
  </si>
  <si>
    <t>GENERADO</t>
  </si>
  <si>
    <t>CAUDAL</t>
  </si>
  <si>
    <r>
      <t xml:space="preserve">AGUA RESIDUAL QUE RECIBE TRATAMIENTO
</t>
    </r>
    <r>
      <rPr>
        <sz val="10"/>
        <color theme="1"/>
        <rFont val="Arial"/>
        <family val="2"/>
      </rPr>
      <t>(caudal generado y tratado en m</t>
    </r>
    <r>
      <rPr>
        <vertAlign val="superscript"/>
        <sz val="10"/>
        <color indexed="8"/>
        <rFont val="Arial"/>
        <family val="2"/>
      </rPr>
      <t>3</t>
    </r>
    <r>
      <rPr>
        <sz val="10"/>
        <color theme="1"/>
        <rFont val="Arial"/>
        <family val="2"/>
      </rPr>
      <t>/seg; y caudal tratado con respecto al generado en porcentaje)</t>
    </r>
  </si>
  <si>
    <r>
      <rPr>
        <b/>
        <sz val="8"/>
        <rFont val="Arial"/>
        <family val="2"/>
      </rPr>
      <t>Fuente:</t>
    </r>
    <r>
      <rPr>
        <sz val="8"/>
        <rFont val="Arial"/>
        <family val="2"/>
      </rPr>
      <t xml:space="preserve">
Elaboración propia con datos de:                                                                                                                                                                                                                                                                  Semarnat y CP. </t>
    </r>
    <r>
      <rPr>
        <i/>
        <sz val="8"/>
        <rFont val="Arial"/>
        <family val="2"/>
      </rPr>
      <t>Evaluación de la degradación del suelo causada por el hombre en la República Mexicana, escala 1: 250 000</t>
    </r>
    <r>
      <rPr>
        <sz val="8"/>
        <rFont val="Arial"/>
        <family val="2"/>
      </rPr>
      <t xml:space="preserve">. Memoria Nacional 2001-2002. México. 2003. 
</t>
    </r>
  </si>
  <si>
    <r>
      <rPr>
        <b/>
        <sz val="8"/>
        <color theme="1"/>
        <rFont val="Arial"/>
        <family val="2"/>
      </rPr>
      <t xml:space="preserve">Notas:
</t>
    </r>
    <r>
      <rPr>
        <sz val="8"/>
        <color theme="1"/>
        <rFont val="Arial"/>
        <family val="2"/>
      </rPr>
      <t>1)</t>
    </r>
    <r>
      <rPr>
        <b/>
        <sz val="8"/>
        <color theme="1"/>
        <rFont val="Arial"/>
        <family val="2"/>
      </rPr>
      <t xml:space="preserve"> </t>
    </r>
    <r>
      <rPr>
        <sz val="8"/>
        <color theme="1"/>
        <rFont val="Arial"/>
        <family val="2"/>
      </rPr>
      <t>La superficie nacional considerada en el presente análisis no incluye cuerpos de agua, asentamientos humanos, zonas urbanas, regiones desprovistas de vegetación y superficie insular.</t>
    </r>
    <r>
      <rPr>
        <b/>
        <sz val="8"/>
        <color theme="1"/>
        <rFont val="Arial"/>
        <family val="2"/>
      </rPr>
      <t xml:space="preserve"> </t>
    </r>
    <r>
      <rPr>
        <sz val="8"/>
        <color theme="1"/>
        <rFont val="Arial"/>
        <family val="2"/>
      </rPr>
      <t xml:space="preserve">
2) La superficie sin degradación aparente incluye terrenos estables bajo condiciones naturales o de influencia humana, pero que debido a sus características de cobertura vegetal no perturbada, no se detectan procesos de degradación provocados por el hombre. También considera tierras sin vegetación y con influencia humana casi imperceptible, pero que pueden presentar procesos de degradación natural, como desiertos, regiones áridas montañosas, afloramientos rocosos, dunas costeras y planicies salinas.</t>
    </r>
  </si>
  <si>
    <t>Sin degradación aparente</t>
  </si>
  <si>
    <t>Erosión hídrica</t>
  </si>
  <si>
    <t>Erosión eólica</t>
  </si>
  <si>
    <t>Degradación física</t>
  </si>
  <si>
    <t>Degradación química</t>
  </si>
  <si>
    <t>PORCENTAJE</t>
  </si>
  <si>
    <t>PROCESO DE DEGRADACIÓN</t>
  </si>
  <si>
    <r>
      <t xml:space="preserve">SUPERFICIE AFECTADA POR DEGRADACIÓN EDÁFICA
</t>
    </r>
    <r>
      <rPr>
        <sz val="10"/>
        <color theme="1"/>
        <rFont val="Arial"/>
        <family val="2"/>
      </rPr>
      <t>(superficie en kilómetros cuadrados y porcentaje)</t>
    </r>
  </si>
  <si>
    <r>
      <rPr>
        <b/>
        <sz val="8"/>
        <color theme="1"/>
        <rFont val="Arial"/>
        <family val="2"/>
      </rPr>
      <t xml:space="preserve">Fuente:
</t>
    </r>
    <r>
      <rPr>
        <sz val="8"/>
        <color theme="1"/>
        <rFont val="Arial"/>
        <family val="2"/>
      </rPr>
      <t>Elaboración propia con datos de: 
Conacyt.</t>
    </r>
    <r>
      <rPr>
        <i/>
        <sz val="8"/>
        <color theme="1"/>
        <rFont val="Arial"/>
        <family val="2"/>
      </rPr>
      <t xml:space="preserve"> Informe General del Estado de  la Ciencia, la Tecnología y la Innovación 2013.</t>
    </r>
    <r>
      <rPr>
        <sz val="8"/>
        <color theme="1"/>
        <rFont val="Arial"/>
        <family val="2"/>
      </rPr>
      <t xml:space="preserve"> México.
INEGI. </t>
    </r>
    <r>
      <rPr>
        <i/>
        <sz val="8"/>
        <color theme="1"/>
        <rFont val="Arial"/>
        <family val="2"/>
      </rPr>
      <t>Sistema de Cuentas Nacionales.</t>
    </r>
    <r>
      <rPr>
        <sz val="8"/>
        <color theme="1"/>
        <rFont val="Arial"/>
        <family val="2"/>
      </rPr>
      <t xml:space="preserve"> Disponible en: http://www.inegi.org.mx/est/contenidos/proyectos/cn/pibt/ Fecha de consulta: julio de 2016.</t>
    </r>
  </si>
  <si>
    <r>
      <rPr>
        <b/>
        <sz val="8"/>
        <color theme="1"/>
        <rFont val="Arial"/>
        <family val="2"/>
      </rPr>
      <t>Notas:</t>
    </r>
    <r>
      <rPr>
        <sz val="8"/>
        <color theme="1"/>
        <rFont val="Arial"/>
        <family val="2"/>
      </rPr>
      <t xml:space="preserve"> 
1) ND: no disponible. 
2) El total del sector público puede no coincidir con los totales de las informaciones complementarias debido a que no considera el rubro de innovación tecnológica. La categoría de sector público incluye los gastos de la federación y los estados.</t>
    </r>
  </si>
  <si>
    <t>GASTO EN RELACIÓN AL PIB</t>
  </si>
  <si>
    <t xml:space="preserve">PRODUCTO INTERNO BRUTO </t>
  </si>
  <si>
    <t>TOTAL DEL GASTO</t>
  </si>
  <si>
    <t>SECTOR PRIVADO</t>
  </si>
  <si>
    <t>INSTITUCIONES DE EDUCACIÓN SUPERIOR</t>
  </si>
  <si>
    <t>SECTOR PÚBLICO</t>
  </si>
  <si>
    <r>
      <rPr>
        <b/>
        <sz val="10"/>
        <color theme="1"/>
        <rFont val="Arial"/>
        <family val="2"/>
      </rPr>
      <t>GASTO NACIONAL EN CIENCIA Y TECNOLOGÍA</t>
    </r>
    <r>
      <rPr>
        <sz val="10"/>
        <color theme="1"/>
        <rFont val="Arial"/>
        <family val="2"/>
      </rPr>
      <t xml:space="preserve">
(millones de pesos corrientes y gasto en relación al PIB en porcentaje)</t>
    </r>
  </si>
  <si>
    <r>
      <t xml:space="preserve">Fuente:
</t>
    </r>
    <r>
      <rPr>
        <sz val="8"/>
        <rFont val="Arial"/>
        <family val="2"/>
      </rPr>
      <t xml:space="preserve">INECC, Semarnat. Dirección  de Economía de los Recursos Naturales. México. 2015.
Semarnat. </t>
    </r>
    <r>
      <rPr>
        <i/>
        <sz val="8"/>
        <rFont val="Arial"/>
        <family val="2"/>
      </rPr>
      <t>Programa Sectorial de Medio Ambiente y Recursos Naturales 2013-2018. Logros 2015</t>
    </r>
    <r>
      <rPr>
        <sz val="8"/>
        <rFont val="Arial"/>
        <family val="2"/>
      </rPr>
      <t>. México. 2016. Disponible en: http://www.gob.mx/cms/uploads/attachment/file/60074/Logros_PROMARNAT_2015.pdf</t>
    </r>
  </si>
  <si>
    <t>Protección ambiental y remediación en el sector construcción</t>
  </si>
  <si>
    <t>Energía renovable</t>
  </si>
  <si>
    <t>Servicios educativos y profesionales</t>
  </si>
  <si>
    <t>Turismo</t>
  </si>
  <si>
    <t>Minería</t>
  </si>
  <si>
    <t>Manufactura</t>
  </si>
  <si>
    <t>Residuos</t>
  </si>
  <si>
    <t>Pesca no sobreexplotada</t>
  </si>
  <si>
    <t>Uso sustentable del agua</t>
  </si>
  <si>
    <t>Gobierno con actividades para mejorar o preservar el medio ambiente</t>
  </si>
  <si>
    <t>Aprovechamiento forestal sustentable</t>
  </si>
  <si>
    <t>Agricultura orgánica</t>
  </si>
  <si>
    <t>Transporte masivo, eléctrico y por ferrocarril</t>
  </si>
  <si>
    <t>CONTRIBUCIÓN</t>
  </si>
  <si>
    <t>EMPLEOS</t>
  </si>
  <si>
    <t>SECTOR</t>
  </si>
  <si>
    <r>
      <t xml:space="preserve">EMPLEOS VERDES
</t>
    </r>
    <r>
      <rPr>
        <sz val="10"/>
        <rFont val="Arial"/>
        <family val="2"/>
      </rPr>
      <t>(empleos en número y contribución al empleo verde en porcentaje)</t>
    </r>
  </si>
  <si>
    <r>
      <t xml:space="preserve">Fuentes:
</t>
    </r>
    <r>
      <rPr>
        <sz val="8"/>
        <rFont val="Arial"/>
        <family val="2"/>
      </rPr>
      <t>Dirección de Economía de los Recursos Naturales, INECC, Semarnat. México. 2015.
Semarnat.</t>
    </r>
    <r>
      <rPr>
        <i/>
        <sz val="8"/>
        <rFont val="Arial"/>
        <family val="2"/>
      </rPr>
      <t xml:space="preserve"> Programa Sectorial de Medio Ambiente y Recursos Naturales 2013-2018. Logros 2015</t>
    </r>
    <r>
      <rPr>
        <sz val="8"/>
        <rFont val="Arial"/>
        <family val="2"/>
      </rPr>
      <t xml:space="preserve">. México. 2016. Disponible en: http://www.gob.mx/cms/uploads/attachment/file/60074/Logros_PROMARNAT_2015.pdf </t>
    </r>
  </si>
  <si>
    <t>Actividades turístico-recreativas dentro de las ANP</t>
  </si>
  <si>
    <t>Aprovechamiento de la vida silvestre</t>
  </si>
  <si>
    <t>Aprovechamiento forestal</t>
  </si>
  <si>
    <r>
      <t xml:space="preserve">VALOR DEL APROVECHAMIENTO SUSTENTABLE DE LOS RECURSOS NATURALES
</t>
    </r>
    <r>
      <rPr>
        <sz val="10"/>
        <rFont val="Arial"/>
        <family val="2"/>
      </rPr>
      <t>(millones de pesos)</t>
    </r>
  </si>
  <si>
    <r>
      <t xml:space="preserve">Fuente:
</t>
    </r>
    <r>
      <rPr>
        <sz val="8"/>
        <rFont val="Arial"/>
        <family val="2"/>
      </rPr>
      <t xml:space="preserve">Dirección de Economía de los Recursos Naturales, INECC, Semarnat. México. 2015.
Semarnat. </t>
    </r>
    <r>
      <rPr>
        <i/>
        <sz val="8"/>
        <rFont val="Arial"/>
        <family val="2"/>
      </rPr>
      <t xml:space="preserve">Programa Sectorial de Medio Ambiente y Recursos Naturales 2013-2018. Logros 2015. </t>
    </r>
    <r>
      <rPr>
        <sz val="8"/>
        <rFont val="Arial"/>
        <family val="2"/>
      </rPr>
      <t xml:space="preserve">México. 2016. Disponible en: http://www.gob.mx/cms/uploads/attachment/file/60074/Logros_PROMARNAT_2015.pdf </t>
    </r>
  </si>
  <si>
    <t>Construcción y turismo</t>
  </si>
  <si>
    <t>Servicios profesionales, científicos y técnicos</t>
  </si>
  <si>
    <t>Industria manufacturera y de manejo de desechos y servicios de remediación</t>
  </si>
  <si>
    <t>Gobierno</t>
  </si>
  <si>
    <t>Energía eléctrica, minería y extracción de petróleo y gas</t>
  </si>
  <si>
    <t>Captación, tratamiento y suministro de agua</t>
  </si>
  <si>
    <t>Transporte</t>
  </si>
  <si>
    <r>
      <t xml:space="preserve">VALOR DE LA PRODUCCIÓN DE LOS BIENES Y SERVICIOS AMBIENTALES
</t>
    </r>
    <r>
      <rPr>
        <sz val="10"/>
        <rFont val="Arial"/>
        <family val="2"/>
      </rPr>
      <t>(millones de pesos constantes)</t>
    </r>
  </si>
  <si>
    <r>
      <t xml:space="preserve">Fuentes:
</t>
    </r>
    <r>
      <rPr>
        <sz val="8"/>
        <rFont val="Arial"/>
        <family val="2"/>
      </rPr>
      <t>Elaboración propia con datos de:</t>
    </r>
    <r>
      <rPr>
        <b/>
        <sz val="8"/>
        <rFont val="Arial"/>
        <family val="2"/>
      </rPr>
      <t xml:space="preserve">
</t>
    </r>
    <r>
      <rPr>
        <sz val="8"/>
        <rFont val="Arial"/>
        <family val="2"/>
      </rPr>
      <t xml:space="preserve">Banxico. </t>
    </r>
    <r>
      <rPr>
        <i/>
        <sz val="8"/>
        <rFont val="Arial"/>
        <family val="2"/>
      </rPr>
      <t xml:space="preserve">Estadística de mercados financieros. Tipos de cambio y resultados históricos de las subastas. </t>
    </r>
    <r>
      <rPr>
        <sz val="8"/>
        <rFont val="Arial"/>
        <family val="2"/>
      </rPr>
      <t>Disponible en: http://www.banxico.org.mx/sistema-financiero/estadisticas/mercados-financieros--tipo-ca.html Fecha de consulta: julio de 2016</t>
    </r>
    <r>
      <rPr>
        <b/>
        <sz val="8"/>
        <rFont val="Arial"/>
        <family val="2"/>
      </rPr>
      <t xml:space="preserve">
</t>
    </r>
    <r>
      <rPr>
        <sz val="8"/>
        <rFont val="Arial"/>
        <family val="2"/>
      </rPr>
      <t xml:space="preserve">INEGI. </t>
    </r>
    <r>
      <rPr>
        <i/>
        <sz val="8"/>
        <rFont val="Arial"/>
        <family val="2"/>
      </rPr>
      <t xml:space="preserve">Sistema de Cuentas Nacionales. </t>
    </r>
    <r>
      <rPr>
        <sz val="8"/>
        <rFont val="Arial"/>
        <family val="2"/>
      </rPr>
      <t xml:space="preserve">Disponible en: http://www.inegi.org.mx/est/contenidos/proyectos/cn/pibt/ Fecha de consulta: julio de 2016.
Secretaría de Economía. </t>
    </r>
    <r>
      <rPr>
        <i/>
        <sz val="8"/>
        <rFont val="Arial"/>
        <family val="2"/>
      </rPr>
      <t>Estadística oficial de los flujos de IED hacia México.</t>
    </r>
    <r>
      <rPr>
        <sz val="8"/>
        <rFont val="Arial"/>
        <family val="2"/>
      </rPr>
      <t xml:space="preserve"> Disponible en: </t>
    </r>
    <r>
      <rPr>
        <i/>
        <sz val="8"/>
        <rFont val="Arial"/>
        <family val="2"/>
      </rPr>
      <t xml:space="preserve">http://www.gob.mx/se/acciones-y-programas/competitividad-y-normatividad-inversion-extranjera-directa?state=published </t>
    </r>
    <r>
      <rPr>
        <sz val="8"/>
        <rFont val="Arial"/>
        <family val="2"/>
      </rPr>
      <t>Fecha de consulta:</t>
    </r>
    <r>
      <rPr>
        <i/>
        <sz val="8"/>
        <rFont val="Arial"/>
        <family val="2"/>
      </rPr>
      <t xml:space="preserve"> </t>
    </r>
    <r>
      <rPr>
        <sz val="8"/>
        <rFont val="Arial"/>
        <family val="2"/>
      </rPr>
      <t>julio de 2016.</t>
    </r>
  </si>
  <si>
    <r>
      <t>Notas:</t>
    </r>
    <r>
      <rPr>
        <sz val="8"/>
        <rFont val="Arial"/>
        <family val="2"/>
      </rPr>
      <t xml:space="preserve">
1) De acuerdo con la convención internacional, los flujos de inversión extranjera fueron convertidos a pesos con el tipo de cambio peso-dólar para solventar obligaciones en el extranjero, conocido como tipo de cambio FIX.</t>
    </r>
  </si>
  <si>
    <t>INVERSION EXTRANJERA EN RELACIÓN AL PIB</t>
  </si>
  <si>
    <t>INVERSIÓN EXTRANJERA</t>
  </si>
  <si>
    <t>PIB CORRIENTE</t>
  </si>
  <si>
    <r>
      <t xml:space="preserve">INVERSIÓN EXTRANJERA DIRECTA
</t>
    </r>
    <r>
      <rPr>
        <sz val="10"/>
        <rFont val="Arial"/>
        <family val="2"/>
      </rPr>
      <t>PIB e inversión extranjera en millones de pesos corrientes e inversión extranjera en relación al PIB como porcentaje)</t>
    </r>
  </si>
  <si>
    <r>
      <t xml:space="preserve">Fuente:
</t>
    </r>
    <r>
      <rPr>
        <sz val="8"/>
        <rFont val="Arial"/>
        <family val="2"/>
      </rPr>
      <t>Elaboración propia con datos de:</t>
    </r>
    <r>
      <rPr>
        <b/>
        <sz val="8"/>
        <rFont val="Arial"/>
        <family val="2"/>
      </rPr>
      <t xml:space="preserve"> 
</t>
    </r>
    <r>
      <rPr>
        <sz val="8"/>
        <rFont val="Arial"/>
        <family val="2"/>
      </rPr>
      <t xml:space="preserve">SHCP. </t>
    </r>
    <r>
      <rPr>
        <i/>
        <sz val="8"/>
        <rFont val="Arial"/>
        <family val="2"/>
      </rPr>
      <t>Estadísticas oportunas de las finanzas públicas de México</t>
    </r>
    <r>
      <rPr>
        <sz val="8"/>
        <rFont val="Arial"/>
        <family val="2"/>
      </rPr>
      <t>. Disponible en: http://finanzaspublicas.hacienda.gob.mx/es/Finanzas_Publicas/Estadisticas_Oportunas_de_Finanzas_Publicas Fecha de consulta: julio 2016.</t>
    </r>
  </si>
  <si>
    <r>
      <t xml:space="preserve">Notas:
</t>
    </r>
    <r>
      <rPr>
        <sz val="8"/>
        <rFont val="Arial"/>
        <family val="2"/>
      </rPr>
      <t xml:space="preserve">1) Los impuestos ambientales considerados por el indicador son: ISAN (Impuesto sobre automóviles nuevos), Impuesto por Tenencia de Automóviles y el IEPS (Impuesto Especial sobre producción y servicios) a las gasolinas y diésel. El impuesto por Tenencia fue transferido a las Entidades Federativas en 2012 y muchas de ellas lo sustituyeron o abolieron definitivamente en 2013.
2) ND: No Disponible. </t>
    </r>
  </si>
  <si>
    <t>CARBONO</t>
  </si>
  <si>
    <t>PLAGUICIDAS</t>
  </si>
  <si>
    <t>TENENCIA VEHICULAR</t>
  </si>
  <si>
    <t>AUTOMÓVILES NUEVOS (ISAN)</t>
  </si>
  <si>
    <t>GASOLINA Y DIÉSEL</t>
  </si>
  <si>
    <t>IMPUESTOS AMBIENTALES COMO PORCENTAJE DE LOS  INGRESOS TRIBUTARIOS</t>
  </si>
  <si>
    <t>INGRESOS TRIBUTARIOS</t>
  </si>
  <si>
    <t>IMPUESTO AMBIENTAL</t>
  </si>
  <si>
    <r>
      <t xml:space="preserve">INGRESOS POR IMPUESTOS AMBIENTALES
</t>
    </r>
    <r>
      <rPr>
        <sz val="10"/>
        <rFont val="Arial"/>
        <family val="2"/>
      </rPr>
      <t>(impuestos en millones de pesos corrientes)</t>
    </r>
  </si>
  <si>
    <r>
      <t xml:space="preserve">Fuente:
</t>
    </r>
    <r>
      <rPr>
        <sz val="8"/>
        <rFont val="Arial"/>
        <family val="2"/>
      </rPr>
      <t xml:space="preserve">Sener. </t>
    </r>
    <r>
      <rPr>
        <i/>
        <sz val="8"/>
        <rFont val="Arial"/>
        <family val="2"/>
      </rPr>
      <t>Sistema de Información Energética.</t>
    </r>
    <r>
      <rPr>
        <sz val="8"/>
        <rFont val="Arial"/>
        <family val="2"/>
      </rPr>
      <t xml:space="preserve"> Disponible en: http://sie.energia.gob.mx/ Fecha de consulta: julio de 2016.</t>
    </r>
  </si>
  <si>
    <r>
      <t xml:space="preserve">Notas:
</t>
    </r>
    <r>
      <rPr>
        <sz val="8"/>
        <rFont val="Arial"/>
        <family val="2"/>
      </rPr>
      <t>1) Los datos reportados son los promedios anuales de los precios a usuario final, por ende, posteriores a impuestos y márgenes de ganancias.
2) El Impuesto especial a la producción y los servicios (IEPS) y el Impuesto al valor agregado (IVA) son impuestos indirectos que gravan bienes o servicios ( A partir de 2014 entra en vigor un nuevo impuesto al carbono que afecta a los combustibles fosiles y queda captado en el rubro de IEPS). El rubro de Ingresos y Costos contiene los ingresos por ventas y los costos asociados a mermas y fletes.</t>
    </r>
  </si>
  <si>
    <t>IVA</t>
  </si>
  <si>
    <t>IEPS</t>
  </si>
  <si>
    <t>PRECIO DE VENTA</t>
  </si>
  <si>
    <t>INGRESOS Y COSTOS</t>
  </si>
  <si>
    <t>IMPUESTOS</t>
  </si>
  <si>
    <t>COMBUSTÓLEO PESADO</t>
  </si>
  <si>
    <t>TURBOSINA</t>
  </si>
  <si>
    <t>PEMEX DIESEL</t>
  </si>
  <si>
    <t>GASOLINA PEMEX PREMIUM</t>
  </si>
  <si>
    <t>GASOLINA PEMEX MAGNA</t>
  </si>
  <si>
    <r>
      <t xml:space="preserve">PRECIO DE LOS COMBUSTIBLES
</t>
    </r>
    <r>
      <rPr>
        <sz val="10"/>
        <color theme="1"/>
        <rFont val="Arial"/>
        <family val="2"/>
      </rPr>
      <t>(pesos por partida en un litro de combustible)</t>
    </r>
  </si>
  <si>
    <r>
      <t xml:space="preserve">Fuente:
</t>
    </r>
    <r>
      <rPr>
        <sz val="8"/>
        <rFont val="Arial"/>
        <family val="2"/>
      </rPr>
      <t xml:space="preserve">Sener. </t>
    </r>
    <r>
      <rPr>
        <i/>
        <sz val="8"/>
        <rFont val="Arial"/>
        <family val="2"/>
      </rPr>
      <t xml:space="preserve">Sistema de Información Energética. </t>
    </r>
    <r>
      <rPr>
        <sz val="8"/>
        <rFont val="Arial"/>
        <family val="2"/>
      </rPr>
      <t>Disponible en: http://sie.energia.gob.mx/ Fecha de consulta: julio de 2016.</t>
    </r>
  </si>
  <si>
    <r>
      <t>Notas:</t>
    </r>
    <r>
      <rPr>
        <sz val="8"/>
        <rFont val="Arial"/>
        <family val="2"/>
      </rPr>
      <t xml:space="preserve">
1) El total es un promedio ponderado de todos los sectores institucionales (ver el metadato del indicador para más detalles).
2) No incluye tarifas de Luz y Fuerza del Centro (LyFC). No incluye cálculos de costo de los productores de autoabastecimiento y otros privados.</t>
    </r>
  </si>
  <si>
    <t>PROMEDIO SECTORIAL</t>
  </si>
  <si>
    <t>GRAN INDUSTRIA</t>
  </si>
  <si>
    <t>EMPRESA MEDIANA</t>
  </si>
  <si>
    <t>AGRÍCOLA</t>
  </si>
  <si>
    <t>SERVICIOS</t>
  </si>
  <si>
    <t>COMERCIAL</t>
  </si>
  <si>
    <t>DOMÉSTICO</t>
  </si>
  <si>
    <r>
      <t xml:space="preserve">PRECIO DE LA ELECTRICIDAD
</t>
    </r>
    <r>
      <rPr>
        <sz val="10"/>
        <rFont val="Arial"/>
        <family val="2"/>
      </rPr>
      <t>(centavos por kwh)</t>
    </r>
  </si>
  <si>
    <r>
      <rPr>
        <b/>
        <sz val="8"/>
        <color theme="1"/>
        <rFont val="Arial"/>
        <family val="2"/>
      </rPr>
      <t>Fuente:</t>
    </r>
    <r>
      <rPr>
        <sz val="8"/>
        <color theme="1"/>
        <rFont val="Arial"/>
        <family val="2"/>
      </rPr>
      <t xml:space="preserve">
Conagua. </t>
    </r>
    <r>
      <rPr>
        <i/>
        <sz val="8"/>
        <color theme="1"/>
        <rFont val="Arial"/>
        <family val="2"/>
      </rPr>
      <t>Situación del Subsector Agua Potable Alcantarillado y Saneamiento</t>
    </r>
    <r>
      <rPr>
        <sz val="8"/>
        <color theme="1"/>
        <rFont val="Arial"/>
        <family val="2"/>
      </rPr>
      <t>. Edición anual, varios años.</t>
    </r>
  </si>
  <si>
    <r>
      <rPr>
        <b/>
        <sz val="8"/>
        <color theme="1"/>
        <rFont val="Arial"/>
        <family val="2"/>
      </rPr>
      <t>Notas:</t>
    </r>
    <r>
      <rPr>
        <sz val="8"/>
        <color theme="1"/>
        <rFont val="Arial"/>
        <family val="2"/>
      </rPr>
      <t xml:space="preserve">
1) ND: no disponible.
2) Los valores para el año 2006 corresponden de los datos publicados en Situación del Subsector Agua Potable, Alcantarillado y Saneamiento. Edición 2008.
3) El consumo de 30 metros cúbicos mensuales equivalen a 30 000 litros; este volumen es considerado como suficiente para que una familia cubra sus necesidades básicas.</t>
    </r>
  </si>
  <si>
    <t>Zacatecas</t>
  </si>
  <si>
    <t>Xalapa</t>
  </si>
  <si>
    <t>Villahermosa</t>
  </si>
  <si>
    <t>Tuxtla Gutiérrez</t>
  </si>
  <si>
    <t>Tula</t>
  </si>
  <si>
    <t>Torreón</t>
  </si>
  <si>
    <t>Toluca</t>
  </si>
  <si>
    <t>Tlaxcala</t>
  </si>
  <si>
    <t>Tijuana</t>
  </si>
  <si>
    <t>Tepic</t>
  </si>
  <si>
    <t>Tampico Madero</t>
  </si>
  <si>
    <t>San Luis Potosí</t>
  </si>
  <si>
    <t>Querétaro</t>
  </si>
  <si>
    <t>San Juan del Río</t>
  </si>
  <si>
    <t>Puebla</t>
  </si>
  <si>
    <t>Pachuca</t>
  </si>
  <si>
    <t>Oaxaca</t>
  </si>
  <si>
    <t>Nuevo Laredo</t>
  </si>
  <si>
    <t>Naucalpan</t>
  </si>
  <si>
    <t>Morelia</t>
  </si>
  <si>
    <t>Monterrey</t>
  </si>
  <si>
    <t>Mexicali</t>
  </si>
  <si>
    <t>Mérida</t>
  </si>
  <si>
    <t>Mazatlán</t>
  </si>
  <si>
    <t>Manzanillo</t>
  </si>
  <si>
    <t>León</t>
  </si>
  <si>
    <t>La Paz</t>
  </si>
  <si>
    <t>Juárez</t>
  </si>
  <si>
    <t>Hermosillo</t>
  </si>
  <si>
    <t>Guadalajara</t>
  </si>
  <si>
    <t>Gómez Palacio</t>
  </si>
  <si>
    <t>Ensenada</t>
  </si>
  <si>
    <t>Distrito Federal</t>
  </si>
  <si>
    <t>Delicias</t>
  </si>
  <si>
    <t>Culiacán</t>
  </si>
  <si>
    <t>Cuernavaca</t>
  </si>
  <si>
    <t>Colima</t>
  </si>
  <si>
    <t>Ciudad Obregón</t>
  </si>
  <si>
    <t>Chetumal</t>
  </si>
  <si>
    <t>Cancún</t>
  </si>
  <si>
    <t>Campeche</t>
  </si>
  <si>
    <t>Atizapán de Zaragoza</t>
  </si>
  <si>
    <t>Aguascalientes</t>
  </si>
  <si>
    <t>Acapulco</t>
  </si>
  <si>
    <t>CIUDAD</t>
  </si>
  <si>
    <r>
      <t xml:space="preserve">PRECIO DEL AGUA DE CONSUMO DOMÉSTICO
</t>
    </r>
    <r>
      <rPr>
        <sz val="10"/>
        <color theme="1"/>
        <rFont val="Arial"/>
        <family val="2"/>
      </rPr>
      <t>(pesos por metro cúbico en consumo de 30 metros cúbicos por mes)</t>
    </r>
  </si>
  <si>
    <r>
      <rPr>
        <b/>
        <sz val="8"/>
        <color theme="1"/>
        <rFont val="Arial"/>
        <family val="2"/>
      </rPr>
      <t xml:space="preserve">Fuentes: </t>
    </r>
    <r>
      <rPr>
        <sz val="8"/>
        <color theme="1"/>
        <rFont val="Arial"/>
        <family val="2"/>
      </rPr>
      <t xml:space="preserve">
Elaboración propia con datos de:
CEFP. Disponible en http://www.cefp.gob.mx/Pub_Ingresos_Estadisticas.htm. Fecha de consulta: septiembre, 2015.
Segob. </t>
    </r>
    <r>
      <rPr>
        <i/>
        <sz val="8"/>
        <color theme="1"/>
        <rFont val="Arial"/>
        <family val="2"/>
      </rPr>
      <t xml:space="preserve">Tercer Informe de gobierno 2014-2015. </t>
    </r>
    <r>
      <rPr>
        <sz val="8"/>
        <color theme="1"/>
        <rFont val="Arial"/>
        <family val="2"/>
      </rPr>
      <t>México Próspero Anexo Estadístico. Disponible en: http://www.presidencia.gob.mx/tercerinforme/. Fecha de consulta: septiembre, 2015.
Sener.</t>
    </r>
    <r>
      <rPr>
        <i/>
        <sz val="8"/>
        <color theme="1"/>
        <rFont val="Arial"/>
        <family val="2"/>
      </rPr>
      <t xml:space="preserve"> Prospectiva del Mercado de Gas Licuado de Petróleo 2013-2027. </t>
    </r>
    <r>
      <rPr>
        <sz val="8"/>
        <color theme="1"/>
        <rFont val="Arial"/>
        <family val="2"/>
      </rPr>
      <t>Disponible en: http://sener.gob.mx/res/PE_y_DT/pub/2013/Prospectiva_Gas_Natural_y_Gas_LP_2013-2027.pdf Fecha de consulta: septiembre, 2015.</t>
    </r>
  </si>
  <si>
    <r>
      <rPr>
        <b/>
        <sz val="8"/>
        <color theme="1"/>
        <rFont val="Arial"/>
        <family val="2"/>
      </rPr>
      <t>Notas:</t>
    </r>
    <r>
      <rPr>
        <sz val="8"/>
        <color theme="1"/>
        <rFont val="Arial"/>
        <family val="2"/>
      </rPr>
      <t xml:space="preserve">
1) ND: no disponible. 
2) Para la electricidad, en los años 2002, 2006, 2009 y 2010 el cálculo del precio medio, la relación precio-costo y los subsidios considera los productos excedentes generados en la tarifa que se aplica al Gobierno Federal.
3) Para gasolinas y diésel, el subsidio se refleja en el IEPS, Artículo 2o, Fracción I. Excepto en el año 2014 cuando la informacion no fue desagregada por la fuente.
4) Para el caso del gas LP, el subsidio se denomina como "Impacto Económico de la Política de Precios Administrados de gas LP", y es la diferencia entre el precio de referencia internacional y el precio de Ventas de Primera Mano (VPM) del gas LP; empezó a partir del 2003. En 2012 se contabilizó sólo para enero y junio. La fuente dejo de calcularlo a partir de 2013.</t>
    </r>
  </si>
  <si>
    <t xml:space="preserve">TOTAL </t>
  </si>
  <si>
    <t>GAS LP</t>
  </si>
  <si>
    <t>GASOLINAS Y DIÉSEL</t>
  </si>
  <si>
    <t xml:space="preserve">ELECTRICIDAD </t>
  </si>
  <si>
    <r>
      <rPr>
        <b/>
        <sz val="10"/>
        <color theme="1"/>
        <rFont val="Arial"/>
        <family val="2"/>
      </rPr>
      <t>SUBSIDIOS A LOS COMBUSTIBLES Y LA ELECTRICIDAD</t>
    </r>
    <r>
      <rPr>
        <sz val="10"/>
        <color theme="1"/>
        <rFont val="Arial"/>
        <family val="2"/>
      </rPr>
      <t xml:space="preserve">
(millones de pesos a precios corrientes)</t>
    </r>
  </si>
  <si>
    <r>
      <t xml:space="preserve">GASTO PÚBLICO AMBIENTAL COMO PROPORCIÓN DEL PRODUCTO INTERNO BRUTO
</t>
    </r>
    <r>
      <rPr>
        <sz val="10"/>
        <color theme="1"/>
        <rFont val="Arial"/>
        <family val="2"/>
      </rPr>
      <t>(gasto en protección ambiental y PIB en millones de pesos a precios básicos; gasto en protección ambiental con respecto al PIB en porcentaje)</t>
    </r>
  </si>
  <si>
    <t>GASTO EN PROTECCIÓN AMBIENTAL</t>
  </si>
  <si>
    <t xml:space="preserve">PIB  </t>
  </si>
  <si>
    <t>GASTO EN PROTECCIÓN AMBIENTAL CON RESPECTO AL PIB</t>
  </si>
  <si>
    <r>
      <rPr>
        <b/>
        <sz val="8"/>
        <color theme="1"/>
        <rFont val="Arial"/>
        <family val="2"/>
      </rPr>
      <t>Notas:</t>
    </r>
    <r>
      <rPr>
        <sz val="8"/>
        <color theme="1"/>
        <rFont val="Arial"/>
        <family val="2"/>
      </rPr>
      <t xml:space="preserve">
1) Se considera el PIB a precios básicos toda vez que los GPA, desde el ámbito de las cuentas nacionales y de los registros del Gobierno General, se reportan en valores a precios básicos sin considerar los impuestos y los subsidios a los productos.
2) El gasto en protección ambiental se refieren a las erogaciones monetarias realizadas por la sociedad en su conjunto para prevenir, medir, controlar, disminuir o resarcir la contaminación o cualquier tipo de degradación ambiental, así como promover, gestionar y proteger el medio ambiente.
3) Cifras preliminares a partir de 2014. </t>
    </r>
  </si>
  <si>
    <r>
      <rPr>
        <b/>
        <sz val="8"/>
        <color theme="1"/>
        <rFont val="Arial"/>
        <family val="2"/>
      </rPr>
      <t>Fuente:</t>
    </r>
    <r>
      <rPr>
        <sz val="8"/>
        <color theme="1"/>
        <rFont val="Arial"/>
        <family val="2"/>
      </rPr>
      <t xml:space="preserve">
INEGI. PIB y Cuentas Nacionales de México. </t>
    </r>
    <r>
      <rPr>
        <i/>
        <sz val="8"/>
        <color theme="1"/>
        <rFont val="Arial"/>
        <family val="2"/>
      </rPr>
      <t>Cuentas Económicas y Ecológicas de México a precios corrientes. Base 2008.</t>
    </r>
    <r>
      <rPr>
        <sz val="8"/>
        <color theme="1"/>
        <rFont val="Arial"/>
        <family val="2"/>
      </rPr>
      <t xml:space="preserve"> Disponible en: http://www.inegi.org.mx. Fecha de consulta: enero de 2017.</t>
    </r>
  </si>
  <si>
    <t xml:space="preserve">ESPECIES EN RIESGO </t>
  </si>
  <si>
    <t xml:space="preserve">ESPECIES CATALOGADAS POR CONABIO </t>
  </si>
  <si>
    <r>
      <rPr>
        <b/>
        <sz val="8"/>
        <color rgb="FF000000"/>
        <rFont val="Arial"/>
        <family val="2"/>
      </rPr>
      <t>Notas</t>
    </r>
    <r>
      <rPr>
        <sz val="8"/>
        <color rgb="FF000000"/>
        <rFont val="Arial"/>
        <family val="2"/>
      </rPr>
      <t>:
1) Los datos mostrados son resultado del cruce de información generada en años diferentes: la correspondiente al número de especies en alguna categoría de riesgo corresponde a 2010 y la del número de especies conocidas en México a 2015 (ver metadato para el método de medición).
2) Las categorías en riesgo consideradas dentro de la norma mexicana son: amenazadas, en peligro de extinción, sujetas a protección especial y probablemente extintas en el medio silvestre.
3) ND: No Disponible.</t>
    </r>
  </si>
  <si>
    <r>
      <rPr>
        <b/>
        <sz val="8"/>
        <color rgb="FF000000"/>
        <rFont val="Arial"/>
        <family val="2"/>
      </rPr>
      <t xml:space="preserve">Fuentes:
</t>
    </r>
    <r>
      <rPr>
        <sz val="8"/>
        <color rgb="FF000000"/>
        <rFont val="Arial"/>
        <family val="2"/>
      </rPr>
      <t xml:space="preserve">Elaboración propia con datos de:
DOF. </t>
    </r>
    <r>
      <rPr>
        <i/>
        <sz val="8"/>
        <color rgb="FF000000"/>
        <rFont val="Arial"/>
        <family val="2"/>
      </rPr>
      <t>NOM-059-Semarnat-2010</t>
    </r>
    <r>
      <rPr>
        <sz val="8"/>
        <color rgb="FF000000"/>
        <rFont val="Arial"/>
        <family val="2"/>
      </rPr>
      <t xml:space="preserve">. Diario Oficial de la Federación. México. 2010 (30 de diciembre). 
El total de especies de los diferentes grupos taxónomicos proviene de: Conabio. México. 2015. Con base en: 
Fauna: 
a) Carballo, J. L., Gómez, P. &amp; Cruz-Barraza., J. A.  Biodiversidad de Porifera en México. </t>
    </r>
    <r>
      <rPr>
        <i/>
        <sz val="8"/>
        <color rgb="FF000000"/>
        <rFont val="Arial"/>
        <family val="2"/>
      </rPr>
      <t>Revista Mexicana de Biodiversidad</t>
    </r>
    <r>
      <rPr>
        <sz val="8"/>
        <color rgb="FF000000"/>
        <rFont val="Arial"/>
        <family val="2"/>
      </rPr>
      <t xml:space="preserve">, Supl. 85: S143-S153. 2014.   
b) Fernández-Álamo, M. A. &amp; Rivas, G. (Eds.)  </t>
    </r>
    <r>
      <rPr>
        <i/>
        <sz val="8"/>
        <color rgb="FF000000"/>
        <rFont val="Arial"/>
        <family val="2"/>
      </rPr>
      <t>Niveles de organización en animales.</t>
    </r>
    <r>
      <rPr>
        <sz val="8"/>
        <color rgb="FF000000"/>
        <rFont val="Arial"/>
        <family val="2"/>
      </rPr>
      <t xml:space="preserve"> Las Prensas de Ciencias. 432 p.  2007.          
c) Horta-Puga, G. J. &amp; Carricart-Ganivet, J. P. 1993. Corales pétreos recientes (Milleporina, Stylasterina y Scleractinia) de México. pp 66-80. </t>
    </r>
    <r>
      <rPr>
        <i/>
        <sz val="8"/>
        <color rgb="FF000000"/>
        <rFont val="Arial"/>
        <family val="2"/>
      </rPr>
      <t>En</t>
    </r>
    <r>
      <rPr>
        <sz val="8"/>
        <color rgb="FF000000"/>
        <rFont val="Arial"/>
        <family val="2"/>
      </rPr>
      <t xml:space="preserve">: Salazar-Vallejo, S.I. y N.E. González (eds.). </t>
    </r>
    <r>
      <rPr>
        <i/>
        <sz val="8"/>
        <color rgb="FF000000"/>
        <rFont val="Arial"/>
        <family val="2"/>
      </rPr>
      <t>Biodiversidad marina y costera de México</t>
    </r>
    <r>
      <rPr>
        <sz val="8"/>
        <color rgb="FF000000"/>
        <rFont val="Arial"/>
        <family val="2"/>
      </rPr>
      <t xml:space="preserve">. Comisión Nacional para el Conocimiento y Uso de la Biodiversidad y CIQRO, México, 865 pp.
d) Brusca, R. C. &amp; Trautwein, S. 2005. Cnidaria &amp; Ctenophora. </t>
    </r>
    <r>
      <rPr>
        <i/>
        <sz val="8"/>
        <color rgb="FF000000"/>
        <rFont val="Arial"/>
        <family val="2"/>
      </rPr>
      <t>En</t>
    </r>
    <r>
      <rPr>
        <sz val="8"/>
        <color rgb="FF000000"/>
        <rFont val="Arial"/>
        <family val="2"/>
      </rPr>
      <t xml:space="preserve">: Hendrickx, M. E., Brusca, R. C. &amp; Findley, L. T. (Eds.). </t>
    </r>
    <r>
      <rPr>
        <i/>
        <sz val="8"/>
        <color rgb="FF000000"/>
        <rFont val="Arial"/>
        <family val="2"/>
      </rPr>
      <t>Listado y Distribución de la Macrofauna del Golfo de California, México.</t>
    </r>
    <r>
      <rPr>
        <sz val="8"/>
        <color rgb="FF000000"/>
        <rFont val="Arial"/>
        <family val="2"/>
      </rPr>
      <t xml:space="preserve">Parte I. Invertebrados. Arizona-Sonora Desert Museum. 429 pp.       
e) Cairns, S. D. &amp; Bayer, F. M. 2009. Octocorallia (Cnidaria) of the Gulf of Mexico. Pp. 321-331 </t>
    </r>
    <r>
      <rPr>
        <i/>
        <sz val="8"/>
        <color rgb="FF000000"/>
        <rFont val="Arial"/>
        <family val="2"/>
      </rPr>
      <t>En</t>
    </r>
    <r>
      <rPr>
        <sz val="8"/>
        <color rgb="FF000000"/>
        <rFont val="Arial"/>
        <family val="2"/>
      </rPr>
      <t xml:space="preserve">: Felder, D. L. &amp; Camp, D. K. (Eds.), </t>
    </r>
    <r>
      <rPr>
        <i/>
        <sz val="8"/>
        <color rgb="FF000000"/>
        <rFont val="Arial"/>
        <family val="2"/>
      </rPr>
      <t>Gulf of Mexico Origins, Waters, and Biota. Biodiversity</t>
    </r>
    <r>
      <rPr>
        <sz val="8"/>
        <color rgb="FF000000"/>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rgb="FF000000"/>
        <rFont val="Arial"/>
        <family val="2"/>
      </rPr>
      <t>Atlas de corales pétreos (Anthozoa: Scleractinia) del Pacífico Mexicano</t>
    </r>
    <r>
      <rPr>
        <sz val="8"/>
        <color rgb="FF000000"/>
        <rFont val="Arial"/>
        <family val="2"/>
      </rPr>
      <t xml:space="preserve">. CICESE, CONABIO, CONACYT, UABCS, UdG y UMAR. 124 pp. 2005.
g)  Cairns, S. D., Jaap, W. C. &amp; Lang, J. C. 2009. Scleractinia (Cnidaria) of the Gulf of Mexico. Pp. 333-347. </t>
    </r>
    <r>
      <rPr>
        <i/>
        <sz val="8"/>
        <color rgb="FF000000"/>
        <rFont val="Arial"/>
        <family val="2"/>
      </rPr>
      <t>En</t>
    </r>
    <r>
      <rPr>
        <sz val="8"/>
        <color rgb="FF000000"/>
        <rFont val="Arial"/>
        <family val="2"/>
      </rPr>
      <t xml:space="preserve">: Felder, D. L. &amp; Camp, D. K. (Eds.). </t>
    </r>
    <r>
      <rPr>
        <i/>
        <sz val="8"/>
        <color rgb="FF000000"/>
        <rFont val="Arial"/>
        <family val="2"/>
      </rPr>
      <t>Gulf of Mexico Origins, Waters, and Biota. Biodiversity</t>
    </r>
    <r>
      <rPr>
        <sz val="8"/>
        <color rgb="FF000000"/>
        <rFont val="Arial"/>
        <family val="2"/>
      </rPr>
      <t xml:space="preserve">. Texas A&amp;M Press, College Station, Texas.
h) Jordán-Dahlgren, E.  Gorgonian community  structure and reef zonation patterns on Yucatán coral reefs. </t>
    </r>
    <r>
      <rPr>
        <i/>
        <sz val="8"/>
        <color rgb="FF000000"/>
        <rFont val="Arial"/>
        <family val="2"/>
      </rPr>
      <t>Bulletin of Marine Science</t>
    </r>
    <r>
      <rPr>
        <sz val="8"/>
        <color rgb="FF000000"/>
        <rFont val="Arial"/>
        <family val="2"/>
      </rPr>
      <t xml:space="preserve">, 45:678-696. 1989.      
i) Breedy, O. &amp; Guzmán, H. M. 2007. A revision of the genus Leptogorgia Milne Edwards &amp; Haime, 1857 (Coelenterata: Octocorallia: Gorgoniidae) in the eastern Pacific. </t>
    </r>
    <r>
      <rPr>
        <i/>
        <sz val="8"/>
        <color rgb="FF000000"/>
        <rFont val="Arial"/>
        <family val="2"/>
      </rPr>
      <t>Zootaxa</t>
    </r>
    <r>
      <rPr>
        <sz val="8"/>
        <color rgb="FF000000"/>
        <rFont val="Arial"/>
        <family val="2"/>
      </rPr>
      <t xml:space="preserve">. 1419:1-90.          
j) Breedy, O., Guzmán, H. M. &amp; Vargas, S.  A revision of the genus Eugorgia Verrill, 1868 (Coelenterata: Octocorallia: Gorgoniidae). </t>
    </r>
    <r>
      <rPr>
        <i/>
        <sz val="8"/>
        <color rgb="FF000000"/>
        <rFont val="Arial"/>
        <family val="2"/>
      </rPr>
      <t>Zootaxa</t>
    </r>
    <r>
      <rPr>
        <sz val="8"/>
        <color rgb="FF000000"/>
        <rFont val="Arial"/>
        <family val="2"/>
      </rPr>
      <t xml:space="preserve">. 2151: 1-46. 2009.
k) González-Muñóz, R., Simões, N., Tello-Musi J. L. &amp; Rodríguez, E. Sea anemones (Cnidaria, Anthozoa, Actinaria) from coral reefs in the southern Gulf of México. </t>
    </r>
    <r>
      <rPr>
        <i/>
        <sz val="8"/>
        <color rgb="FF000000"/>
        <rFont val="Arial"/>
        <family val="2"/>
      </rPr>
      <t>ZooKeys</t>
    </r>
    <r>
      <rPr>
        <sz val="8"/>
        <color rgb="FF000000"/>
        <rFont val="Arial"/>
        <family val="2"/>
      </rPr>
      <t xml:space="preserve">. 341: 77-106.  2013.
l) González-Muñóz, R., Simões, N., Sánchez-Rodríguez, J., Rodríguez, E. &amp; Segura-Puertas, L.  First Inventory of Sea Anemones (Cnidaria: Actiniaria) of the Mexican Caribbean. </t>
    </r>
    <r>
      <rPr>
        <i/>
        <sz val="8"/>
        <color rgb="FF000000"/>
        <rFont val="Arial"/>
        <family val="2"/>
      </rPr>
      <t>Zootaxa</t>
    </r>
    <r>
      <rPr>
        <sz val="8"/>
        <color rgb="FF000000"/>
        <rFont val="Arial"/>
        <family val="2"/>
      </rPr>
      <t xml:space="preserve">. 3556:1-38. 2012.
m) Cutress, C. E. &amp; Pequegnat, W. E. Three new species of Zoantharia from California. </t>
    </r>
    <r>
      <rPr>
        <i/>
        <sz val="8"/>
        <color rgb="FF000000"/>
        <rFont val="Arial"/>
        <family val="2"/>
      </rPr>
      <t>Pacific Science,</t>
    </r>
    <r>
      <rPr>
        <sz val="8"/>
        <color rgb="FF000000"/>
        <rFont val="Arial"/>
        <family val="2"/>
      </rPr>
      <t xml:space="preserve"> 14: 89-100. 1960.       
n) Carlgren, O.  The actiniarian fauna of the Gulf of California. </t>
    </r>
    <r>
      <rPr>
        <i/>
        <sz val="8"/>
        <color rgb="FF000000"/>
        <rFont val="Arial"/>
        <family val="2"/>
      </rPr>
      <t>Proceedings of the United States National Museum.</t>
    </r>
    <r>
      <rPr>
        <sz val="8"/>
        <color rgb="FF000000"/>
        <rFont val="Arial"/>
        <family val="2"/>
      </rPr>
      <t xml:space="preserve"> 101(3282): 415-449.1951.          
o) Gasca, R. &amp; Loman-Ramos, L.  Biodiversidad de Medusozoa (Cubozoa, Scyphozoa e Hydrozoa) en México. </t>
    </r>
    <r>
      <rPr>
        <i/>
        <sz val="8"/>
        <color rgb="FF000000"/>
        <rFont val="Arial"/>
        <family val="2"/>
      </rPr>
      <t>Revista Mexicana de Biodiversidad</t>
    </r>
    <r>
      <rPr>
        <sz val="8"/>
        <color rgb="FF000000"/>
        <rFont val="Arial"/>
        <family val="2"/>
      </rPr>
      <t xml:space="preserve">, Supl. 85:S154-S163. 2014.       
p) Tovar-Hernández, M. A., Salazar-Silva, P., de León-González, J. Á., Carrera-Parra, L. F. &amp; y Salazar-Vallejo, S. I.  Biodiversidad de Polychaeta (Annelida) en México. </t>
    </r>
    <r>
      <rPr>
        <i/>
        <sz val="8"/>
        <color rgb="FF000000"/>
        <rFont val="Arial"/>
        <family val="2"/>
      </rPr>
      <t>Revista Mexicana de Biodiversidad</t>
    </r>
    <r>
      <rPr>
        <sz val="8"/>
        <color rgb="FF000000"/>
        <rFont val="Arial"/>
        <family val="2"/>
      </rPr>
      <t xml:space="preserve">, Supl. 85: S190-S196. 2014.      
q) Fragoso, C. &amp; Rojas, P. Biodiversidad de lombrices de tierra (Annelida: Oligochaeta: Crassiclitellata) en México. </t>
    </r>
    <r>
      <rPr>
        <i/>
        <sz val="8"/>
        <color rgb="FF000000"/>
        <rFont val="Arial"/>
        <family val="2"/>
      </rPr>
      <t>Revista Mexicana de Biodiversidad</t>
    </r>
    <r>
      <rPr>
        <sz val="8"/>
        <color rgb="FF000000"/>
        <rFont val="Arial"/>
        <family val="2"/>
      </rPr>
      <t xml:space="preserve">, Supl. 85: S197-S207. 2014.       
r) Oceguera-Figueroa, A. &amp; León-Règagnon, V. Biodiversidad de sanguijuelas (Annelida: Euhirudinea) en México. </t>
    </r>
    <r>
      <rPr>
        <i/>
        <sz val="8"/>
        <color rgb="FF000000"/>
        <rFont val="Arial"/>
        <family val="2"/>
      </rPr>
      <t>Revista Mexicana de Biodiversidad</t>
    </r>
    <r>
      <rPr>
        <sz val="8"/>
        <color rgb="FF000000"/>
        <rFont val="Arial"/>
        <family val="2"/>
      </rPr>
      <t xml:space="preserve">, Supl. 85: S183-S189. 2014.
s) Kaczmarek, L., Diduszko, D. &amp; Michalczyk, L.  New records of Mexican Tardigrada. Nuevos registros de Tardigrada mexicanos. </t>
    </r>
    <r>
      <rPr>
        <i/>
        <sz val="8"/>
        <color rgb="FF000000"/>
        <rFont val="Arial"/>
        <family val="2"/>
      </rPr>
      <t>Revista Mexicana de Biodiversidad</t>
    </r>
    <r>
      <rPr>
        <sz val="8"/>
        <color rgb="FF000000"/>
        <rFont val="Arial"/>
        <family val="2"/>
      </rPr>
      <t xml:space="preserve">. 82: 1324-1327. 2011.
t) Llorente-Bousquets, J. &amp; Ocegueda, S.  Estado de conocimiento de la biota. </t>
    </r>
    <r>
      <rPr>
        <i/>
        <sz val="8"/>
        <color rgb="FF000000"/>
        <rFont val="Arial"/>
        <family val="2"/>
      </rPr>
      <t>En:</t>
    </r>
    <r>
      <rPr>
        <sz val="8"/>
        <color rgb="FF000000"/>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rgb="FF000000"/>
        <rFont val="Arial"/>
        <family val="2"/>
      </rPr>
      <t>Syst Parasitol.</t>
    </r>
    <r>
      <rPr>
        <sz val="8"/>
        <color rgb="FF000000"/>
        <rFont val="Arial"/>
        <family val="2"/>
      </rPr>
      <t xml:space="preserve"> 82:211-240. 2012.   
v) Cupul-Magaña. F.B. An annotated list of the centipedes (Chilopoda) in the National Collection of Arachnids, Instituto de Biología, Universidad Nacional Autónoma de México. </t>
    </r>
    <r>
      <rPr>
        <i/>
        <sz val="8"/>
        <color rgb="FF000000"/>
        <rFont val="Arial"/>
        <family val="2"/>
      </rPr>
      <t>Insecta Mundi.</t>
    </r>
    <r>
      <rPr>
        <sz val="8"/>
        <color rgb="FF000000"/>
        <rFont val="Arial"/>
        <family val="2"/>
      </rPr>
      <t xml:space="preserve"> 0125: 1-10. 2010.       
w) Palacios-Vargas, J.G. &amp; A. García-Gómez. Biodiversidad de Collembolla (Hexapoda: Entognatha) en México. </t>
    </r>
    <r>
      <rPr>
        <i/>
        <sz val="8"/>
        <color rgb="FF000000"/>
        <rFont val="Arial"/>
        <family val="2"/>
      </rPr>
      <t>Revista Mexicana de Biodiversidad</t>
    </r>
    <r>
      <rPr>
        <sz val="8"/>
        <color rgb="FF000000"/>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rgb="FF000000"/>
        <rFont val="Arial"/>
        <family val="2"/>
      </rPr>
      <t>NOM-059-SEMARNAT-2010</t>
    </r>
    <r>
      <rPr>
        <sz val="8"/>
        <color rgb="FF000000"/>
        <rFont val="Arial"/>
        <family val="2"/>
      </rPr>
      <t xml:space="preserve">,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
</t>
    </r>
  </si>
  <si>
    <r>
      <rPr>
        <b/>
        <sz val="8"/>
        <color theme="1"/>
        <rFont val="Arial"/>
        <family val="2"/>
      </rPr>
      <t xml:space="preserve">Nota: </t>
    </r>
    <r>
      <rPr>
        <sz val="8"/>
        <color theme="1"/>
        <rFont val="Arial"/>
        <family val="2"/>
      </rPr>
      <t xml:space="preserve">
1) La oferta de energías renovables incluye hidroenergía, geonergía, energía solar, eólica, biogás y biomasa (bagazo de caña y leña).</t>
    </r>
  </si>
  <si>
    <r>
      <rPr>
        <b/>
        <sz val="8"/>
        <color theme="1"/>
        <rFont val="Arial"/>
        <family val="2"/>
      </rPr>
      <t xml:space="preserve">Fuente: </t>
    </r>
    <r>
      <rPr>
        <sz val="8"/>
        <color theme="1"/>
        <rFont val="Arial"/>
        <family val="2"/>
      </rPr>
      <t xml:space="preserve">
Sener. </t>
    </r>
    <r>
      <rPr>
        <i/>
        <sz val="8"/>
        <color theme="1"/>
        <rFont val="Arial"/>
        <family val="2"/>
      </rPr>
      <t xml:space="preserve">Balance Nacional de Energía 2015. </t>
    </r>
    <r>
      <rPr>
        <sz val="8"/>
        <color theme="1"/>
        <rFont val="Arial"/>
        <family val="2"/>
      </rPr>
      <t>México. 2016. Disponible en: https://www.gob.mx/cms/uploads/attachment/file/177621/Balance_Nacional_de_Energ_a_2015.pdf</t>
    </r>
  </si>
  <si>
    <r>
      <t xml:space="preserve">INTENSIDAD ENERGÉTICA
</t>
    </r>
    <r>
      <rPr>
        <sz val="10"/>
        <color theme="1"/>
        <rFont val="Arial"/>
        <family val="2"/>
      </rPr>
      <t>(kilojoule/peso producido)</t>
    </r>
  </si>
  <si>
    <t xml:space="preserve">INTENSIDAD ENERGÉTICA </t>
  </si>
  <si>
    <r>
      <rPr>
        <b/>
        <sz val="8"/>
        <color theme="1"/>
        <rFont val="Arial"/>
        <family val="2"/>
      </rPr>
      <t xml:space="preserve">Fuente: </t>
    </r>
    <r>
      <rPr>
        <sz val="8"/>
        <color theme="1"/>
        <rFont val="Arial"/>
        <family val="2"/>
      </rPr>
      <t xml:space="preserve">
Sener. </t>
    </r>
    <r>
      <rPr>
        <i/>
        <sz val="8"/>
        <color theme="1"/>
        <rFont val="Arial"/>
        <family val="2"/>
      </rPr>
      <t>Balance Nacional de Energía 2015</t>
    </r>
    <r>
      <rPr>
        <sz val="8"/>
        <color theme="1"/>
        <rFont val="Arial"/>
        <family val="2"/>
      </rPr>
      <t>. México. 2016.</t>
    </r>
  </si>
  <si>
    <r>
      <t>PIB GENERADO POR CO</t>
    </r>
    <r>
      <rPr>
        <b/>
        <vertAlign val="subscript"/>
        <sz val="10"/>
        <rFont val="Arial"/>
        <family val="2"/>
      </rPr>
      <t>2</t>
    </r>
    <r>
      <rPr>
        <b/>
        <sz val="10"/>
        <rFont val="Arial"/>
        <family val="2"/>
      </rPr>
      <t xml:space="preserve"> EMITIDO
</t>
    </r>
    <r>
      <rPr>
        <sz val="10"/>
        <rFont val="Arial"/>
        <family val="2"/>
      </rPr>
      <t>(producto interno bruto, PIB, en millones de pesos a precios de 2008, emisiones de CO</t>
    </r>
    <r>
      <rPr>
        <vertAlign val="subscript"/>
        <sz val="10"/>
        <rFont val="Arial"/>
        <family val="2"/>
      </rPr>
      <t xml:space="preserve">2 </t>
    </r>
    <r>
      <rPr>
        <sz val="10"/>
        <rFont val="Arial"/>
        <family val="2"/>
      </rPr>
      <t xml:space="preserve"> en</t>
    </r>
    <r>
      <rPr>
        <vertAlign val="subscript"/>
        <sz val="10"/>
        <rFont val="Arial"/>
        <family val="2"/>
      </rPr>
      <t xml:space="preserve"> </t>
    </r>
    <r>
      <rPr>
        <sz val="10"/>
        <rFont val="Arial"/>
        <family val="2"/>
      </rPr>
      <t>gigagramos y productividad en pesos por kilogramo)</t>
    </r>
  </si>
  <si>
    <r>
      <t>Notas:</t>
    </r>
    <r>
      <rPr>
        <sz val="8"/>
        <rFont val="Arial"/>
        <family val="2"/>
      </rPr>
      <t xml:space="preserve">
1) Las emisiones de bióxido de carbono totales consideran los sectores de petróleo y gas, generación eléctrica, residencial y comercial, industria, fuentes móviles, agropecuario, residuos y USCUSS. No descuentan las absorciones por permanencia de USCUSS.</t>
    </r>
  </si>
  <si>
    <r>
      <t xml:space="preserve">Fuentes:
</t>
    </r>
    <r>
      <rPr>
        <sz val="8"/>
        <rFont val="Arial"/>
        <family val="2"/>
      </rPr>
      <t>Elaboración propia con datos de:</t>
    </r>
    <r>
      <rPr>
        <b/>
        <sz val="8"/>
        <rFont val="Arial"/>
        <family val="2"/>
      </rPr>
      <t xml:space="preserve">
</t>
    </r>
    <r>
      <rPr>
        <sz val="8"/>
        <rFont val="Arial"/>
        <family val="2"/>
      </rPr>
      <t xml:space="preserve">Instituto Nacional de Ecología y Cambio Climático. Coordinación General de Cambio Climático y Desarrollo Bajo en Carbono. Mayo, 2015.
INEGI. </t>
    </r>
    <r>
      <rPr>
        <i/>
        <sz val="8"/>
        <rFont val="Arial"/>
        <family val="2"/>
      </rPr>
      <t>Sistema de Cuentas Nacionales de México. Producto Interno Bruto Trimestral 1993-2016, Año base 2008, 2° trimestre del  2016.</t>
    </r>
    <r>
      <rPr>
        <sz val="8"/>
        <rFont val="Arial"/>
        <family val="2"/>
      </rPr>
      <t>Disponible en: http://www3.inegi.org.mx/sistemas/tabuladosbasicos/tabdirecto.aspx?c=33704. Fecha de consulta: enero de 2017.</t>
    </r>
  </si>
  <si>
    <r>
      <rPr>
        <b/>
        <sz val="8"/>
        <rFont val="Arial"/>
        <family val="2"/>
      </rPr>
      <t>Fuentes:</t>
    </r>
    <r>
      <rPr>
        <sz val="8"/>
        <rFont val="Arial"/>
        <family val="2"/>
      </rPr>
      <t xml:space="preserve"> 
Conapo. </t>
    </r>
    <r>
      <rPr>
        <i/>
        <sz val="8"/>
        <rFont val="Arial"/>
        <family val="2"/>
      </rPr>
      <t>Datos de proyecciones. Estimaciones y proyecciones de la población por entidad federativa. 1990-2010 y 2010-2030</t>
    </r>
    <r>
      <rPr>
        <sz val="8"/>
        <rFont val="Arial"/>
        <family val="2"/>
      </rPr>
      <t xml:space="preserve">. Conapo. México. Disponible en: http://www.conapo.gob.mx/es/CONAPO/Proyecciones_Datos. Fecha de consulta: noviembre de 2016.
DGE, Salud. </t>
    </r>
    <r>
      <rPr>
        <i/>
        <sz val="8"/>
        <rFont val="Arial"/>
        <family val="2"/>
      </rPr>
      <t>Anuarios de Morbilidad. 1984-2015. Morbilidad por enfermedad</t>
    </r>
    <r>
      <rPr>
        <sz val="8"/>
        <rFont val="Arial"/>
        <family val="2"/>
      </rPr>
      <t>. Dirección General de Epidemiología, Salud. México. Disponible en: http://www.epidemiologia.salud.gob.mx/anuario/html/morbilidad_enfermedad.html. Fecha de consulta: diciembre de 2016.</t>
    </r>
  </si>
  <si>
    <r>
      <rPr>
        <b/>
        <sz val="8"/>
        <color theme="1"/>
        <rFont val="Arial"/>
        <family val="2"/>
      </rPr>
      <t>Nota:</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
2) Para los años de 2000 a 2004 se incluyen las enfermedades: J00-J01, J02.8-J02.9, J03.8-J06, J20, J21; mientras que de 2005 a 2015 se incluyen las siguientes: J00-J06, J20, J21 excepto J02.0 y J03.0.</t>
    </r>
  </si>
  <si>
    <r>
      <rPr>
        <b/>
        <sz val="8"/>
        <color theme="1"/>
        <rFont val="Arial"/>
        <family val="2"/>
      </rPr>
      <t>Fuentes:</t>
    </r>
    <r>
      <rPr>
        <sz val="8"/>
        <color theme="1"/>
        <rFont val="Arial"/>
        <family val="2"/>
      </rPr>
      <t xml:space="preserve">
DGE, Salud. Anuarios de Morbilidad 1984-2015. Casos nuevos de Infecciones respiratorias agudas (J00-J06, J20, J21 excepto J02.0, J03.0) por fuente de notificación. Dirección General de Epidemiología, Salud. México. 2016. Disponible en: http://www.epidemiologia.salud.gob.mx/anuario/2015/casos/fuente/016.pdf. Fecha de consulta: diciembre de 2016.
DGE, Salud. Anuarios de Morbilidad 1984-2015. Incidencia de infecciones Infecciones respiratorias agudas (J00-J06, J20, J21 excepto J02.0, J03.0) por grupos de edad. Dirección General de Epidemiología, Salud. México. 2016. Disponible en: http://www.epidemiologia.salud.gob.mx/anuario/2015/incidencia/enfermedad_grupo_edad_entidad_federativa/016.pdf. Fecha de consulta: diciembre de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</si>
</sst>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0.0"/>
    <numFmt numFmtId="165" formatCode="General_)"/>
    <numFmt numFmtId="166" formatCode="###\ ###\ ###\ ###"/>
    <numFmt numFmtId="167" formatCode="#\ ###\ ###\ ##0\ ;\ \-#\ ###\ ###\ ##0\ ;\ \-\-\ "/>
    <numFmt numFmtId="168" formatCode="###\ ###\ ###"/>
    <numFmt numFmtId="169" formatCode="#,##0.0"/>
    <numFmt numFmtId="170" formatCode="0.000"/>
    <numFmt numFmtId="171" formatCode="###.0"/>
    <numFmt numFmtId="172" formatCode="#,###,###,##0.0#"/>
    <numFmt numFmtId="173" formatCode="#,###,###,##0.0##"/>
    <numFmt numFmtId="174" formatCode="#,###,###,##0.0"/>
    <numFmt numFmtId="175" formatCode="#\ ###\ ##0"/>
    <numFmt numFmtId="176" formatCode="###\ ###\ ###.0"/>
    <numFmt numFmtId="177" formatCode="###\ ##0.00"/>
    <numFmt numFmtId="178" formatCode="###\ ###\ ###.00"/>
    <numFmt numFmtId="179" formatCode="#\ ##0.00"/>
    <numFmt numFmtId="180" formatCode="###\ ###\ ##0.00"/>
    <numFmt numFmtId="181" formatCode="###\ ###\ ##0"/>
    <numFmt numFmtId="182" formatCode="#\ ##0"/>
    <numFmt numFmtId="183" formatCode="###\ ###\ ###\ ##0"/>
    <numFmt numFmtId="184" formatCode="##\ ###\ ###"/>
    <numFmt numFmtId="185" formatCode="0.0000"/>
    <numFmt numFmtId="186" formatCode="###\ ###\ ###.##"/>
    <numFmt numFmtId="187" formatCode="###\ ###\ ##0"/>
    <numFmt numFmtId="188" formatCode="#\ ###\ ###\ ##0"/>
    <numFmt numFmtId="189" formatCode="###\ ###.0"/>
  </numFmts>
  <fonts count="6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sz val="9"/>
      <color rgb="FF000000"/>
      <name val="Arial"/>
      <family val="2"/>
    </font>
    <font>
      <sz val="9"/>
      <name val="Arial"/>
      <family val="2"/>
    </font>
    <font>
      <sz val="8"/>
      <color theme="1"/>
      <name val="Arial"/>
      <family val="2"/>
    </font>
    <font>
      <b/>
      <sz val="8"/>
      <color theme="1"/>
      <name val="Arial"/>
      <family val="2"/>
    </font>
    <font>
      <i/>
      <sz val="8"/>
      <color theme="1"/>
      <name val="Arial"/>
      <family val="2"/>
    </font>
    <font>
      <b/>
      <sz val="10"/>
      <color rgb="FF000000"/>
      <name val="Arial"/>
      <family val="2"/>
    </font>
    <font>
      <sz val="10"/>
      <color rgb="FF000000"/>
      <name val="Arial"/>
      <family val="2"/>
    </font>
    <font>
      <sz val="8"/>
      <color rgb="FF000000"/>
      <name val="Arial"/>
      <family val="2"/>
    </font>
    <font>
      <b/>
      <sz val="8"/>
      <color rgb="FF000000"/>
      <name val="Arial"/>
      <family val="2"/>
    </font>
    <font>
      <i/>
      <sz val="8"/>
      <color rgb="FF000000"/>
      <name val="Arial"/>
      <family val="2"/>
    </font>
    <font>
      <sz val="10"/>
      <name val="Courier"/>
      <family val="3"/>
    </font>
    <font>
      <b/>
      <sz val="10"/>
      <name val="Arial"/>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vertAlign val="subscript"/>
      <sz val="8"/>
      <name val="Arial"/>
      <family val="2"/>
    </font>
    <font>
      <i/>
      <sz val="8"/>
      <name val="Arial"/>
      <family val="2"/>
    </font>
    <font>
      <sz val="9"/>
      <color theme="1"/>
      <name val="Calibri"/>
      <family val="2"/>
      <scheme val="minor"/>
    </font>
    <font>
      <u/>
      <sz val="11"/>
      <color theme="1"/>
      <name val="Calibri"/>
      <family val="2"/>
      <scheme val="minor"/>
    </font>
    <font>
      <b/>
      <sz val="9"/>
      <color indexed="8"/>
      <name val="Arial"/>
      <family val="2"/>
    </font>
    <font>
      <sz val="11"/>
      <color theme="1"/>
      <name val="Arial"/>
      <family val="2"/>
    </font>
    <font>
      <sz val="9"/>
      <color indexed="8"/>
      <name val="Arial"/>
      <family val="2"/>
    </font>
    <font>
      <sz val="12"/>
      <color theme="1"/>
      <name val="Times New Roman"/>
      <family val="2"/>
    </font>
    <font>
      <sz val="10"/>
      <color indexed="8"/>
      <name val="Arial"/>
      <family val="2"/>
    </font>
    <font>
      <b/>
      <sz val="8"/>
      <color indexed="8"/>
      <name val="Arial"/>
      <family val="2"/>
    </font>
    <font>
      <sz val="8"/>
      <color indexed="8"/>
      <name val="Arial"/>
      <family val="2"/>
    </font>
    <font>
      <b/>
      <i/>
      <sz val="11"/>
      <color rgb="FFFF0000"/>
      <name val="Arial"/>
      <family val="2"/>
    </font>
    <font>
      <b/>
      <sz val="11"/>
      <color theme="1"/>
      <name val="Arial"/>
      <family val="2"/>
    </font>
    <font>
      <sz val="8"/>
      <color rgb="FF000000"/>
      <name val="Verdana"/>
      <family val="2"/>
    </font>
    <font>
      <b/>
      <sz val="11"/>
      <color rgb="FFFF0000"/>
      <name val="Calibri"/>
      <family val="2"/>
      <scheme val="minor"/>
    </font>
    <font>
      <sz val="16"/>
      <color rgb="FFFF0000"/>
      <name val="Calibri"/>
      <family val="2"/>
      <scheme val="minor"/>
    </font>
    <font>
      <sz val="11"/>
      <name val="Arial"/>
      <family val="2"/>
    </font>
    <font>
      <b/>
      <vertAlign val="subscript"/>
      <sz val="10"/>
      <name val="Arial"/>
      <family val="2"/>
    </font>
    <font>
      <vertAlign val="subscript"/>
      <sz val="10"/>
      <name val="Arial"/>
      <family val="2"/>
    </font>
    <font>
      <sz val="10"/>
      <name val="MS Sans Serif"/>
      <family val="2"/>
    </font>
    <font>
      <sz val="12"/>
      <color indexed="9"/>
      <name val="Arial"/>
      <family val="2"/>
    </font>
    <font>
      <sz val="12"/>
      <name val="Arial"/>
      <family val="2"/>
    </font>
    <font>
      <sz val="9"/>
      <color rgb="FFFF0000"/>
      <name val="Arial"/>
      <family val="2"/>
    </font>
    <font>
      <b/>
      <sz val="12"/>
      <name val="Arial"/>
      <family val="2"/>
    </font>
    <font>
      <sz val="10"/>
      <color theme="1"/>
      <name val="Calibri"/>
      <family val="2"/>
      <scheme val="minor"/>
    </font>
    <font>
      <sz val="8"/>
      <color theme="1"/>
      <name val="Calibri"/>
      <family val="2"/>
      <scheme val="minor"/>
    </font>
    <font>
      <b/>
      <vertAlign val="superscript"/>
      <sz val="10"/>
      <color theme="1"/>
      <name val="Arial"/>
      <family val="2"/>
    </font>
    <font>
      <b/>
      <sz val="10"/>
      <color theme="1"/>
      <name val="Calibri"/>
      <family val="2"/>
      <scheme val="minor"/>
    </font>
    <font>
      <vertAlign val="superscript"/>
      <sz val="10"/>
      <color rgb="FF000000"/>
      <name val="Arial"/>
      <family val="2"/>
    </font>
    <font>
      <vertAlign val="superscript"/>
      <sz val="10"/>
      <color theme="1"/>
      <name val="Arial"/>
      <family val="2"/>
    </font>
    <font>
      <u/>
      <sz val="10"/>
      <name val="Arial"/>
      <family val="2"/>
    </font>
    <font>
      <sz val="9"/>
      <name val="Verdana"/>
      <family val="2"/>
    </font>
    <font>
      <vertAlign val="superscript"/>
      <sz val="8"/>
      <color theme="1"/>
      <name val="Arial"/>
      <family val="2"/>
    </font>
    <font>
      <vertAlign val="superscript"/>
      <sz val="10"/>
      <color indexed="8"/>
      <name val="Arial"/>
      <family val="2"/>
    </font>
    <font>
      <sz val="8"/>
      <color rgb="FF333333"/>
      <name val="Verdana"/>
      <family val="2"/>
    </font>
    <font>
      <b/>
      <i/>
      <sz val="8"/>
      <color rgb="FFFF0000"/>
      <name val="Arial"/>
      <family val="2"/>
    </font>
    <font>
      <b/>
      <i/>
      <sz val="10"/>
      <color rgb="FFFF0000"/>
      <name val="Arial"/>
      <family val="2"/>
    </font>
    <font>
      <sz val="10"/>
      <name val="Arial"/>
    </font>
    <font>
      <sz val="11"/>
      <color theme="1"/>
      <name val="Calibri"/>
      <family val="2"/>
    </font>
    <font>
      <sz val="11"/>
      <color rgb="FF000000"/>
      <name val="Arial"/>
      <family val="2"/>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22"/>
      </left>
      <right style="thin">
        <color indexed="22"/>
      </right>
      <top/>
      <bottom/>
      <diagonal/>
    </border>
    <border>
      <left style="thin">
        <color indexed="64"/>
      </left>
      <right/>
      <top/>
      <bottom style="thin">
        <color indexed="64"/>
      </bottom>
      <diagonal/>
    </border>
    <border>
      <left style="medium">
        <color rgb="FFFFFFFF"/>
      </left>
      <right/>
      <top/>
      <bottom style="thin">
        <color auto="1"/>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165" fontId="16" fillId="0" borderId="0"/>
    <xf numFmtId="0" fontId="18" fillId="0" borderId="0"/>
    <xf numFmtId="0" fontId="30" fillId="0" borderId="0"/>
    <xf numFmtId="0" fontId="18" fillId="0" borderId="0" applyNumberFormat="0" applyFont="0" applyFill="0" applyBorder="0" applyAlignment="0" applyProtection="0"/>
    <xf numFmtId="43" fontId="42" fillId="0" borderId="0" applyFont="0" applyFill="0" applyBorder="0" applyAlignment="0" applyProtection="0"/>
    <xf numFmtId="0" fontId="18" fillId="0" borderId="0" applyNumberFormat="0" applyFont="0" applyFill="0" applyBorder="0" applyAlignment="0" applyProtection="0"/>
    <xf numFmtId="0" fontId="1" fillId="0" borderId="0"/>
    <xf numFmtId="0" fontId="1" fillId="0" borderId="0"/>
    <xf numFmtId="0" fontId="18" fillId="0" borderId="0" applyNumberFormat="0" applyFont="0" applyFill="0" applyBorder="0" applyAlignment="0" applyProtection="0"/>
    <xf numFmtId="0" fontId="18" fillId="0" borderId="0"/>
    <xf numFmtId="0" fontId="18" fillId="0" borderId="0"/>
    <xf numFmtId="0" fontId="1" fillId="0" borderId="0"/>
    <xf numFmtId="0" fontId="60" fillId="0" borderId="0" applyNumberFormat="0" applyFont="0" applyFill="0" applyBorder="0" applyAlignment="0" applyProtection="0"/>
  </cellStyleXfs>
  <cellXfs count="605">
    <xf numFmtId="0" fontId="0" fillId="0" borderId="0" xfId="0"/>
    <xf numFmtId="0" fontId="3" fillId="0" borderId="2" xfId="0" applyFont="1" applyBorder="1" applyAlignment="1">
      <alignment horizontal="center" vertical="center" wrapText="1"/>
    </xf>
    <xf numFmtId="0" fontId="5" fillId="0" borderId="0" xfId="0" applyFont="1" applyBorder="1" applyAlignment="1">
      <alignment horizontal="center" vertical="center" wrapText="1"/>
    </xf>
    <xf numFmtId="2" fontId="6" fillId="0" borderId="0" xfId="0" applyNumberFormat="1" applyFont="1" applyAlignment="1">
      <alignment horizontal="right" vertical="center" wrapText="1"/>
    </xf>
    <xf numFmtId="2" fontId="5"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2" fontId="6" fillId="0" borderId="0" xfId="0" applyNumberFormat="1" applyFont="1" applyBorder="1" applyAlignment="1">
      <alignment horizontal="right" vertical="center" wrapText="1"/>
    </xf>
    <xf numFmtId="0" fontId="7" fillId="0" borderId="1" xfId="0" applyFont="1" applyBorder="1" applyAlignment="1">
      <alignment horizontal="center" vertical="center" wrapText="1"/>
    </xf>
    <xf numFmtId="2" fontId="6"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11" fillId="0" borderId="2" xfId="0" applyFont="1" applyFill="1" applyBorder="1" applyAlignment="1">
      <alignment horizontal="center" vertical="center"/>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164" fontId="6" fillId="0" borderId="1" xfId="0" applyNumberFormat="1" applyFont="1" applyFill="1" applyBorder="1" applyAlignment="1">
      <alignment horizontal="right" vertical="center"/>
    </xf>
    <xf numFmtId="165" fontId="17" fillId="0" borderId="1" xfId="3" applyFont="1" applyFill="1" applyBorder="1" applyAlignment="1">
      <alignment horizontal="center" vertical="center"/>
    </xf>
    <xf numFmtId="0" fontId="3" fillId="0" borderId="1"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66" fontId="5" fillId="0" borderId="0" xfId="0" applyNumberFormat="1" applyFont="1" applyAlignment="1">
      <alignment horizontal="right" vertical="center" wrapText="1"/>
    </xf>
    <xf numFmtId="164" fontId="5" fillId="0" borderId="0" xfId="0" applyNumberFormat="1" applyFont="1" applyFill="1" applyBorder="1" applyAlignment="1">
      <alignment horizontal="right" vertical="center" wrapText="1"/>
    </xf>
    <xf numFmtId="0" fontId="0" fillId="0" borderId="0" xfId="0" applyAlignment="1">
      <alignment vertical="center"/>
    </xf>
    <xf numFmtId="0" fontId="5" fillId="0" borderId="0" xfId="0" applyFont="1" applyAlignment="1">
      <alignment horizontal="center" vertical="center"/>
    </xf>
    <xf numFmtId="164" fontId="7" fillId="0" borderId="0" xfId="0" applyNumberFormat="1" applyFont="1" applyFill="1" applyBorder="1" applyAlignment="1">
      <alignment horizontal="right" vertical="center"/>
    </xf>
    <xf numFmtId="164" fontId="7" fillId="0" borderId="3"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25" fillId="0" borderId="0" xfId="0" applyFont="1" applyAlignment="1">
      <alignment vertical="center"/>
    </xf>
    <xf numFmtId="164" fontId="7" fillId="0" borderId="0" xfId="0" applyNumberFormat="1" applyFont="1" applyFill="1" applyAlignment="1">
      <alignment horizontal="right" vertical="center"/>
    </xf>
    <xf numFmtId="164" fontId="7" fillId="0" borderId="1" xfId="0" applyNumberFormat="1" applyFont="1" applyFill="1" applyBorder="1" applyAlignment="1">
      <alignment horizontal="right" vertical="center" wrapText="1"/>
    </xf>
    <xf numFmtId="165" fontId="17" fillId="0" borderId="2" xfId="3" applyFont="1" applyBorder="1" applyAlignment="1">
      <alignment horizontal="center" vertical="center"/>
    </xf>
    <xf numFmtId="165" fontId="17" fillId="0" borderId="2" xfId="3" applyFont="1" applyBorder="1" applyAlignment="1">
      <alignment horizontal="center" vertical="center" wrapText="1"/>
    </xf>
    <xf numFmtId="165" fontId="7" fillId="0" borderId="0" xfId="3" applyFont="1" applyAlignment="1">
      <alignment horizontal="center" vertical="center"/>
    </xf>
    <xf numFmtId="164" fontId="7" fillId="0" borderId="0" xfId="3" applyNumberFormat="1" applyFont="1" applyAlignment="1">
      <alignment horizontal="right" vertical="center"/>
    </xf>
    <xf numFmtId="165" fontId="7" fillId="0" borderId="0" xfId="3" applyFont="1" applyBorder="1" applyAlignment="1">
      <alignment horizontal="center" vertical="center"/>
    </xf>
    <xf numFmtId="164" fontId="7" fillId="0" borderId="0" xfId="3" applyNumberFormat="1" applyFont="1" applyBorder="1" applyAlignment="1">
      <alignment horizontal="right" vertical="center"/>
    </xf>
    <xf numFmtId="4" fontId="7" fillId="0" borderId="0" xfId="0" applyNumberFormat="1" applyFont="1" applyBorder="1" applyAlignment="1">
      <alignment horizontal="right" vertical="center"/>
    </xf>
    <xf numFmtId="4" fontId="0" fillId="0" borderId="0" xfId="0" applyNumberFormat="1" applyAlignment="1">
      <alignment vertical="center"/>
    </xf>
    <xf numFmtId="165" fontId="7" fillId="0" borderId="1" xfId="3" applyFont="1" applyBorder="1" applyAlignment="1">
      <alignment horizontal="center" vertical="center"/>
    </xf>
    <xf numFmtId="4" fontId="7" fillId="0" borderId="1" xfId="0" applyNumberFormat="1" applyFont="1" applyBorder="1" applyAlignment="1">
      <alignment horizontal="right" vertical="center"/>
    </xf>
    <xf numFmtId="165" fontId="7" fillId="0" borderId="0" xfId="3" applyFont="1" applyAlignment="1">
      <alignment horizontal="center"/>
    </xf>
    <xf numFmtId="2" fontId="5" fillId="0" borderId="0" xfId="0" applyNumberFormat="1" applyFont="1" applyAlignment="1">
      <alignment horizontal="right"/>
    </xf>
    <xf numFmtId="165" fontId="7" fillId="0" borderId="0" xfId="3" applyFont="1" applyBorder="1" applyAlignment="1">
      <alignment horizontal="center"/>
    </xf>
    <xf numFmtId="165" fontId="7" fillId="0" borderId="1" xfId="3" applyFont="1" applyFill="1" applyBorder="1" applyAlignment="1">
      <alignment horizontal="center"/>
    </xf>
    <xf numFmtId="166" fontId="5" fillId="0" borderId="1" xfId="0" applyNumberFormat="1" applyFont="1" applyBorder="1" applyAlignment="1">
      <alignment horizontal="right" vertical="center" wrapText="1"/>
    </xf>
    <xf numFmtId="2" fontId="5" fillId="0" borderId="1" xfId="0" applyNumberFormat="1" applyFont="1" applyBorder="1" applyAlignment="1">
      <alignment horizontal="right"/>
    </xf>
    <xf numFmtId="0" fontId="26" fillId="0" borderId="0" xfId="0" applyFont="1"/>
    <xf numFmtId="166" fontId="5" fillId="0" borderId="0" xfId="0" applyNumberFormat="1" applyFont="1" applyAlignment="1">
      <alignment horizontal="right" vertical="center"/>
    </xf>
    <xf numFmtId="164" fontId="5" fillId="0" borderId="0" xfId="0" applyNumberFormat="1" applyFont="1" applyAlignment="1">
      <alignment horizontal="right"/>
    </xf>
    <xf numFmtId="0" fontId="5" fillId="0" borderId="0" xfId="0" applyFont="1"/>
    <xf numFmtId="166" fontId="7" fillId="0" borderId="0" xfId="0" applyNumberFormat="1" applyFont="1" applyAlignment="1">
      <alignment horizontal="right" vertical="center" wrapText="1"/>
    </xf>
    <xf numFmtId="2" fontId="7" fillId="0" borderId="0" xfId="0" applyNumberFormat="1" applyFont="1" applyAlignment="1">
      <alignment horizontal="right" vertical="center"/>
    </xf>
    <xf numFmtId="167" fontId="27" fillId="0" borderId="0" xfId="0" applyNumberFormat="1" applyFont="1" applyBorder="1" applyAlignment="1">
      <alignment horizontal="right" vertical="center"/>
    </xf>
    <xf numFmtId="165" fontId="16" fillId="0" borderId="0" xfId="3"/>
    <xf numFmtId="165" fontId="16" fillId="0" borderId="0" xfId="3" applyAlignment="1">
      <alignment wrapText="1"/>
    </xf>
    <xf numFmtId="166" fontId="7" fillId="0" borderId="0" xfId="3" applyNumberFormat="1" applyFont="1" applyAlignment="1">
      <alignment horizontal="right" vertical="center" wrapText="1"/>
    </xf>
    <xf numFmtId="164" fontId="7" fillId="0" borderId="0" xfId="3" applyNumberFormat="1" applyFont="1" applyAlignment="1">
      <alignment horizontal="right"/>
    </xf>
    <xf numFmtId="165" fontId="7" fillId="0" borderId="0" xfId="3" applyFont="1"/>
    <xf numFmtId="0" fontId="18" fillId="0" borderId="0" xfId="0" applyFont="1" applyBorder="1" applyAlignment="1">
      <alignment horizontal="left" vertical="center" wrapText="1"/>
    </xf>
    <xf numFmtId="0" fontId="0" fillId="0" borderId="0" xfId="0" applyAlignment="1">
      <alignment horizontal="left" vertical="center"/>
    </xf>
    <xf numFmtId="0" fontId="17" fillId="0" borderId="0" xfId="0" applyFont="1" applyBorder="1" applyAlignment="1">
      <alignment horizontal="center" vertical="center" wrapText="1"/>
    </xf>
    <xf numFmtId="0" fontId="0" fillId="0" borderId="0" xfId="0" applyAlignment="1">
      <alignment horizontal="center" vertical="center"/>
    </xf>
    <xf numFmtId="0" fontId="17" fillId="0" borderId="2" xfId="0" applyFont="1" applyBorder="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center" vertical="center"/>
    </xf>
    <xf numFmtId="168" fontId="7" fillId="0" borderId="0" xfId="0" applyNumberFormat="1" applyFont="1" applyBorder="1" applyAlignment="1">
      <alignment horizontal="right" vertical="center"/>
    </xf>
    <xf numFmtId="2" fontId="7" fillId="0" borderId="0" xfId="0" applyNumberFormat="1" applyFont="1" applyBorder="1" applyAlignment="1">
      <alignment horizontal="right" vertical="center"/>
    </xf>
    <xf numFmtId="169" fontId="7" fillId="0" borderId="0" xfId="0" applyNumberFormat="1" applyFont="1" applyBorder="1" applyAlignment="1">
      <alignment horizontal="right" vertical="center"/>
    </xf>
    <xf numFmtId="2" fontId="7" fillId="0" borderId="0" xfId="0" applyNumberFormat="1" applyFont="1" applyBorder="1" applyAlignment="1">
      <alignment horizontal="left" vertical="center"/>
    </xf>
    <xf numFmtId="0" fontId="7" fillId="0" borderId="1" xfId="0" applyFont="1" applyBorder="1" applyAlignment="1">
      <alignment horizontal="center" vertical="center"/>
    </xf>
    <xf numFmtId="168" fontId="7" fillId="0" borderId="1" xfId="0" applyNumberFormat="1" applyFont="1" applyBorder="1" applyAlignment="1">
      <alignment horizontal="right" vertical="center"/>
    </xf>
    <xf numFmtId="165" fontId="16" fillId="0" borderId="0" xfId="3" applyBorder="1" applyAlignment="1">
      <alignment vertical="center"/>
    </xf>
    <xf numFmtId="165" fontId="16" fillId="0" borderId="0" xfId="3" applyAlignment="1">
      <alignment vertical="center"/>
    </xf>
    <xf numFmtId="2" fontId="7" fillId="0" borderId="0" xfId="3" applyNumberFormat="1" applyFont="1" applyBorder="1" applyAlignment="1">
      <alignment horizontal="right" vertical="center"/>
    </xf>
    <xf numFmtId="164" fontId="7" fillId="0" borderId="1" xfId="3" applyNumberFormat="1" applyFont="1" applyBorder="1" applyAlignment="1">
      <alignment horizontal="right" vertical="center"/>
    </xf>
    <xf numFmtId="2" fontId="7" fillId="0" borderId="1" xfId="3" applyNumberFormat="1" applyFont="1" applyBorder="1" applyAlignment="1">
      <alignment horizontal="right" vertical="center"/>
    </xf>
    <xf numFmtId="165" fontId="19" fillId="0" borderId="0" xfId="3" applyFont="1" applyAlignment="1">
      <alignment vertical="center"/>
    </xf>
    <xf numFmtId="165" fontId="19" fillId="0" borderId="0" xfId="3" applyFont="1" applyBorder="1" applyAlignment="1">
      <alignment vertical="center"/>
    </xf>
    <xf numFmtId="0" fontId="17" fillId="0" borderId="2" xfId="4" applyFont="1" applyBorder="1" applyAlignment="1">
      <alignment horizontal="center" vertical="center"/>
    </xf>
    <xf numFmtId="0" fontId="17" fillId="0" borderId="2" xfId="4" applyFont="1" applyBorder="1" applyAlignment="1">
      <alignment horizontal="center" vertical="center" wrapText="1"/>
    </xf>
    <xf numFmtId="0" fontId="3" fillId="0" borderId="2" xfId="0" applyFont="1" applyBorder="1" applyAlignment="1">
      <alignment horizontal="center" vertical="center"/>
    </xf>
    <xf numFmtId="164" fontId="5" fillId="0" borderId="0" xfId="0" applyNumberFormat="1" applyFont="1" applyAlignment="1">
      <alignment horizontal="right" vertical="center"/>
    </xf>
    <xf numFmtId="0" fontId="7" fillId="0" borderId="0" xfId="4" applyFont="1" applyAlignment="1">
      <alignment horizontal="center"/>
    </xf>
    <xf numFmtId="0" fontId="25" fillId="0" borderId="0" xfId="0" applyFont="1"/>
    <xf numFmtId="0" fontId="7" fillId="0" borderId="0" xfId="4" applyNumberFormat="1" applyFont="1" applyFill="1" applyAlignment="1">
      <alignment horizontal="center"/>
    </xf>
    <xf numFmtId="164" fontId="5" fillId="0" borderId="0" xfId="0" applyNumberFormat="1" applyFont="1" applyFill="1" applyAlignment="1">
      <alignment horizontal="right"/>
    </xf>
    <xf numFmtId="0" fontId="4" fillId="0" borderId="0" xfId="0" applyFont="1" applyAlignment="1">
      <alignment vertical="center"/>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9" fillId="0" borderId="0" xfId="4" applyFont="1" applyFill="1" applyBorder="1" applyAlignment="1">
      <alignment horizontal="center" vertical="center" wrapText="1"/>
    </xf>
    <xf numFmtId="164" fontId="29" fillId="0" borderId="0" xfId="4" applyNumberFormat="1" applyFont="1" applyFill="1" applyBorder="1" applyAlignment="1">
      <alignment horizontal="right" vertical="center" wrapText="1"/>
    </xf>
    <xf numFmtId="0" fontId="29" fillId="0" borderId="1" xfId="4" applyFont="1" applyFill="1" applyBorder="1" applyAlignment="1">
      <alignment horizontal="center" vertical="center" wrapText="1"/>
    </xf>
    <xf numFmtId="164" fontId="29" fillId="0" borderId="1" xfId="4" applyNumberFormat="1" applyFont="1" applyFill="1" applyBorder="1" applyAlignment="1">
      <alignment horizontal="right" vertical="center" wrapText="1"/>
    </xf>
    <xf numFmtId="164" fontId="5" fillId="0" borderId="1" xfId="0" applyNumberFormat="1" applyFont="1" applyBorder="1" applyAlignment="1">
      <alignment horizontal="right" vertical="center"/>
    </xf>
    <xf numFmtId="0" fontId="0" fillId="0" borderId="0" xfId="0" applyBorder="1" applyAlignment="1">
      <alignment vertical="center" wrapText="1"/>
    </xf>
    <xf numFmtId="0" fontId="0" fillId="0" borderId="0" xfId="0" applyBorder="1" applyAlignment="1">
      <alignment vertical="center"/>
    </xf>
    <xf numFmtId="0" fontId="5" fillId="0" borderId="0" xfId="0" applyFont="1" applyBorder="1" applyAlignment="1">
      <alignment horizontal="center" vertical="center"/>
    </xf>
    <xf numFmtId="2" fontId="6" fillId="0" borderId="0" xfId="0" applyNumberFormat="1" applyFont="1" applyAlignment="1">
      <alignment horizontal="right" vertical="center"/>
    </xf>
    <xf numFmtId="0" fontId="3" fillId="0" borderId="0" xfId="0" applyFont="1" applyBorder="1" applyAlignment="1">
      <alignment horizontal="left" vertical="center" wrapText="1"/>
    </xf>
    <xf numFmtId="2" fontId="5" fillId="0" borderId="0" xfId="0" applyNumberFormat="1" applyFont="1" applyBorder="1" applyAlignment="1">
      <alignment vertical="center"/>
    </xf>
    <xf numFmtId="0" fontId="0" fillId="0" borderId="0" xfId="0" applyBorder="1" applyAlignment="1">
      <alignment horizontal="left" vertical="center"/>
    </xf>
    <xf numFmtId="1" fontId="18" fillId="0" borderId="0" xfId="5" applyNumberFormat="1" applyFont="1" applyBorder="1" applyAlignment="1">
      <alignment horizontal="right" vertical="center"/>
    </xf>
    <xf numFmtId="2" fontId="18" fillId="0" borderId="0" xfId="5" applyNumberFormat="1" applyFont="1" applyBorder="1" applyAlignment="1">
      <alignment horizontal="right" vertical="center"/>
    </xf>
    <xf numFmtId="0" fontId="19" fillId="0" borderId="0" xfId="0" applyFont="1" applyFill="1" applyBorder="1" applyAlignment="1">
      <alignment horizontal="left" vertical="center"/>
    </xf>
    <xf numFmtId="0" fontId="8" fillId="0" borderId="0" xfId="0" applyFont="1" applyBorder="1" applyAlignment="1">
      <alignment vertical="center" wrapText="1"/>
    </xf>
    <xf numFmtId="0" fontId="3" fillId="0" borderId="3" xfId="0" applyFont="1" applyBorder="1" applyAlignment="1">
      <alignment horizontal="center" vertical="center" wrapText="1"/>
    </xf>
    <xf numFmtId="0" fontId="7" fillId="0" borderId="3" xfId="4" applyFont="1" applyBorder="1" applyAlignment="1">
      <alignment horizontal="center" vertical="center" wrapText="1"/>
    </xf>
    <xf numFmtId="2" fontId="7" fillId="0" borderId="3" xfId="4" applyNumberFormat="1" applyFont="1" applyBorder="1" applyAlignment="1">
      <alignment horizontal="right" vertical="center" wrapText="1"/>
    </xf>
    <xf numFmtId="164" fontId="7" fillId="0" borderId="0" xfId="0" applyNumberFormat="1" applyFont="1"/>
    <xf numFmtId="0" fontId="7" fillId="0" borderId="0" xfId="0" applyFont="1"/>
    <xf numFmtId="0" fontId="7" fillId="0" borderId="0" xfId="4" applyFont="1" applyBorder="1" applyAlignment="1">
      <alignment horizontal="center" vertical="center" wrapText="1"/>
    </xf>
    <xf numFmtId="2" fontId="7" fillId="0" borderId="0" xfId="4" applyNumberFormat="1" applyFont="1" applyBorder="1" applyAlignment="1">
      <alignment horizontal="right" vertical="center" wrapText="1"/>
    </xf>
    <xf numFmtId="0" fontId="29" fillId="0" borderId="3" xfId="0" applyFont="1" applyFill="1" applyBorder="1" applyAlignment="1">
      <alignment horizontal="center" vertical="center" wrapText="1"/>
    </xf>
    <xf numFmtId="2" fontId="7" fillId="0" borderId="3" xfId="0" applyNumberFormat="1" applyFont="1" applyFill="1" applyBorder="1" applyAlignment="1">
      <alignment horizontal="right"/>
    </xf>
    <xf numFmtId="0" fontId="29" fillId="0" borderId="0" xfId="0" applyFont="1" applyFill="1" applyBorder="1" applyAlignment="1">
      <alignment horizontal="center" vertical="center" wrapText="1"/>
    </xf>
    <xf numFmtId="2" fontId="7" fillId="0" borderId="0" xfId="0" applyNumberFormat="1" applyFont="1" applyFill="1" applyBorder="1" applyAlignment="1">
      <alignment horizontal="right"/>
    </xf>
    <xf numFmtId="0" fontId="19" fillId="0" borderId="0" xfId="0" applyFont="1" applyAlignment="1">
      <alignment vertical="center" wrapText="1"/>
    </xf>
    <xf numFmtId="0" fontId="0" fillId="0" borderId="0" xfId="0" applyFont="1" applyAlignment="1">
      <alignment vertical="center"/>
    </xf>
    <xf numFmtId="0" fontId="17" fillId="0" borderId="2" xfId="0" applyFont="1" applyBorder="1" applyAlignment="1">
      <alignment horizontal="center" vertical="center"/>
    </xf>
    <xf numFmtId="49" fontId="7" fillId="0" borderId="0" xfId="0" applyNumberFormat="1" applyFont="1" applyFill="1" applyBorder="1" applyAlignment="1" applyProtection="1">
      <alignment horizontal="center" vertical="center"/>
    </xf>
    <xf numFmtId="170" fontId="7" fillId="0" borderId="0" xfId="0" applyNumberFormat="1" applyFont="1" applyBorder="1" applyAlignment="1">
      <alignment horizontal="right"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170" fontId="7" fillId="0" borderId="1" xfId="0" applyNumberFormat="1" applyFont="1" applyBorder="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xf>
    <xf numFmtId="2" fontId="5" fillId="0" borderId="0" xfId="0" applyNumberFormat="1" applyFont="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2"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0" fontId="28" fillId="0" borderId="0" xfId="0" applyFont="1" applyAlignment="1">
      <alignment horizontal="center" vertical="center"/>
    </xf>
    <xf numFmtId="0" fontId="11" fillId="0" borderId="2" xfId="0" applyFont="1" applyBorder="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right" vertical="center"/>
    </xf>
    <xf numFmtId="0" fontId="5" fillId="0" borderId="0" xfId="0" applyFont="1" applyAlignment="1">
      <alignment vertical="center"/>
    </xf>
    <xf numFmtId="0" fontId="4" fillId="0" borderId="0" xfId="0" applyFont="1" applyAlignment="1">
      <alignment horizontal="left" vertical="center"/>
    </xf>
    <xf numFmtId="171" fontId="5" fillId="0" borderId="0" xfId="0" applyNumberFormat="1" applyFont="1" applyAlignment="1">
      <alignment horizontal="right" vertical="center"/>
    </xf>
    <xf numFmtId="171" fontId="5" fillId="0" borderId="1" xfId="0" applyNumberFormat="1" applyFont="1" applyBorder="1" applyAlignment="1">
      <alignment horizontal="right" vertical="center"/>
    </xf>
    <xf numFmtId="0" fontId="8" fillId="0" borderId="0" xfId="0" applyFont="1" applyAlignment="1">
      <alignment vertical="center"/>
    </xf>
    <xf numFmtId="0" fontId="17" fillId="0" borderId="0" xfId="0" applyFont="1" applyFill="1" applyBorder="1" applyAlignment="1">
      <alignment horizontal="left" vertical="center" wrapText="1"/>
    </xf>
    <xf numFmtId="0" fontId="28" fillId="0" borderId="0" xfId="0" applyFont="1" applyAlignment="1">
      <alignment vertical="center" wrapText="1"/>
    </xf>
    <xf numFmtId="0" fontId="34" fillId="0" borderId="0" xfId="0" applyFont="1" applyFill="1" applyAlignment="1">
      <alignment vertical="center" wrapText="1"/>
    </xf>
    <xf numFmtId="1" fontId="5" fillId="0" borderId="0" xfId="0" applyNumberFormat="1" applyFont="1" applyAlignment="1">
      <alignment horizontal="center" vertical="center"/>
    </xf>
    <xf numFmtId="2" fontId="5" fillId="0" borderId="0" xfId="0" applyNumberFormat="1" applyFont="1" applyAlignment="1">
      <alignment horizontal="center" vertical="center" wrapText="1"/>
    </xf>
    <xf numFmtId="1" fontId="5"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172" fontId="7" fillId="0" borderId="0" xfId="0" applyNumberFormat="1" applyFont="1" applyBorder="1" applyAlignment="1">
      <alignment horizontal="right" vertical="center" wrapText="1"/>
    </xf>
    <xf numFmtId="173" fontId="7" fillId="0" borderId="0" xfId="0" applyNumberFormat="1" applyFont="1" applyBorder="1" applyAlignment="1">
      <alignment horizontal="right" vertical="center" wrapText="1"/>
    </xf>
    <xf numFmtId="2" fontId="0" fillId="0" borderId="0" xfId="0" applyNumberFormat="1"/>
    <xf numFmtId="0" fontId="5" fillId="0" borderId="1" xfId="0" applyFont="1" applyFill="1" applyBorder="1" applyAlignment="1">
      <alignment horizontal="center" vertical="center" wrapText="1"/>
    </xf>
    <xf numFmtId="172" fontId="7" fillId="0" borderId="1" xfId="0" applyNumberFormat="1" applyFont="1" applyBorder="1" applyAlignment="1">
      <alignment horizontal="right" vertical="center" wrapText="1"/>
    </xf>
    <xf numFmtId="0" fontId="28" fillId="0" borderId="0" xfId="0" applyFont="1"/>
    <xf numFmtId="174" fontId="7" fillId="0" borderId="0" xfId="0" applyNumberFormat="1" applyFont="1" applyBorder="1" applyAlignment="1">
      <alignment horizontal="right" vertical="center" wrapText="1"/>
    </xf>
    <xf numFmtId="174" fontId="7" fillId="0" borderId="1" xfId="0" applyNumberFormat="1" applyFont="1" applyBorder="1" applyAlignment="1">
      <alignment horizontal="right" vertical="center" wrapText="1"/>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0" fontId="17"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168" fontId="6" fillId="0" borderId="0" xfId="0" applyNumberFormat="1" applyFont="1" applyFill="1" applyBorder="1" applyAlignment="1">
      <alignment vertical="center" wrapText="1"/>
    </xf>
    <xf numFmtId="168"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168" fontId="7" fillId="0" borderId="0" xfId="0" applyNumberFormat="1" applyFont="1" applyAlignment="1">
      <alignment vertical="center"/>
    </xf>
    <xf numFmtId="175" fontId="7" fillId="0" borderId="0" xfId="0" applyNumberFormat="1" applyFont="1" applyAlignment="1">
      <alignment vertical="center"/>
    </xf>
    <xf numFmtId="0" fontId="6" fillId="0" borderId="1" xfId="0" applyFont="1" applyFill="1" applyBorder="1" applyAlignment="1">
      <alignment vertical="center" wrapText="1"/>
    </xf>
    <xf numFmtId="2" fontId="7" fillId="0" borderId="1" xfId="0" applyNumberFormat="1" applyFont="1" applyBorder="1" applyAlignment="1">
      <alignment vertical="center"/>
    </xf>
    <xf numFmtId="2" fontId="7" fillId="0" borderId="1" xfId="0" applyNumberFormat="1" applyFont="1" applyFill="1" applyBorder="1" applyAlignment="1">
      <alignment horizontal="right" vertical="center" wrapText="1"/>
    </xf>
    <xf numFmtId="0" fontId="36" fillId="0" borderId="0" xfId="0" applyFont="1" applyFill="1" applyBorder="1" applyAlignment="1">
      <alignment vertical="center" wrapText="1"/>
    </xf>
    <xf numFmtId="0" fontId="0" fillId="0" borderId="0" xfId="0" applyFill="1" applyBorder="1" applyAlignment="1">
      <alignment vertical="center"/>
    </xf>
    <xf numFmtId="3" fontId="36" fillId="0" borderId="0" xfId="0" applyNumberFormat="1" applyFont="1" applyFill="1" applyBorder="1" applyAlignment="1">
      <alignment vertical="center" wrapText="1"/>
    </xf>
    <xf numFmtId="0" fontId="37" fillId="0" borderId="0" xfId="0" applyFont="1" applyFill="1" applyBorder="1" applyAlignment="1">
      <alignment horizontal="center" vertical="center"/>
    </xf>
    <xf numFmtId="3" fontId="0" fillId="0" borderId="0" xfId="0" applyNumberFormat="1" applyFont="1" applyFill="1" applyAlignment="1">
      <alignment vertical="center"/>
    </xf>
    <xf numFmtId="0" fontId="38" fillId="0" borderId="0" xfId="0" applyFont="1" applyFill="1" applyBorder="1" applyAlignment="1">
      <alignment horizontal="center" vertical="center"/>
    </xf>
    <xf numFmtId="4" fontId="36" fillId="0" borderId="0" xfId="0" applyNumberFormat="1" applyFont="1" applyFill="1" applyBorder="1" applyAlignment="1">
      <alignment vertical="center" wrapText="1"/>
    </xf>
    <xf numFmtId="0" fontId="39" fillId="0" borderId="0" xfId="0" applyFont="1" applyAlignment="1">
      <alignment vertical="center" wrapText="1"/>
    </xf>
    <xf numFmtId="168" fontId="5" fillId="0" borderId="0" xfId="0" applyNumberFormat="1" applyFont="1" applyBorder="1" applyAlignment="1">
      <alignment horizontal="right" vertical="center" wrapText="1"/>
    </xf>
    <xf numFmtId="0" fontId="17" fillId="0"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5" fillId="0" borderId="0" xfId="0" applyFont="1" applyFill="1" applyBorder="1" applyAlignment="1">
      <alignment horizontal="center" vertical="center"/>
    </xf>
    <xf numFmtId="2" fontId="5" fillId="0" borderId="0" xfId="0" applyNumberFormat="1" applyFont="1" applyAlignment="1">
      <alignment horizontal="right" vertical="center" wrapText="1"/>
    </xf>
    <xf numFmtId="166" fontId="5" fillId="0" borderId="0" xfId="0" applyNumberFormat="1" applyFont="1" applyBorder="1" applyAlignment="1">
      <alignment horizontal="right" vertical="center" wrapText="1"/>
    </xf>
    <xf numFmtId="2" fontId="0" fillId="0" borderId="0" xfId="0" applyNumberFormat="1" applyBorder="1" applyAlignment="1">
      <alignment vertical="center"/>
    </xf>
    <xf numFmtId="2" fontId="7"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169" fontId="0" fillId="0" borderId="0" xfId="0" applyNumberFormat="1" applyBorder="1" applyAlignment="1">
      <alignment vertical="center"/>
    </xf>
    <xf numFmtId="0" fontId="7" fillId="0" borderId="0" xfId="5" applyFont="1" applyBorder="1" applyAlignment="1">
      <alignment horizontal="center" vertical="center" wrapText="1"/>
    </xf>
    <xf numFmtId="4" fontId="0" fillId="0" borderId="0" xfId="0" applyNumberFormat="1"/>
    <xf numFmtId="178" fontId="7" fillId="0" borderId="0" xfId="0" applyNumberFormat="1" applyFont="1" applyFill="1" applyBorder="1" applyAlignment="1">
      <alignment horizontal="right" vertical="center"/>
    </xf>
    <xf numFmtId="0" fontId="0" fillId="0" borderId="0" xfId="0" applyAlignment="1">
      <alignment wrapText="1"/>
    </xf>
    <xf numFmtId="0" fontId="17" fillId="0" borderId="2" xfId="8" applyFont="1" applyBorder="1" applyAlignment="1">
      <alignment horizontal="center" vertical="center" wrapText="1"/>
    </xf>
    <xf numFmtId="168" fontId="7" fillId="0" borderId="0" xfId="0" applyNumberFormat="1" applyFont="1" applyFill="1" applyBorder="1" applyAlignment="1">
      <alignment horizontal="center" vertical="center"/>
    </xf>
    <xf numFmtId="168" fontId="7" fillId="0" borderId="0" xfId="0" applyNumberFormat="1" applyFont="1" applyFill="1" applyBorder="1" applyAlignment="1">
      <alignment horizontal="right" vertical="center"/>
    </xf>
    <xf numFmtId="0" fontId="0" fillId="0" borderId="0" xfId="0" applyFill="1"/>
    <xf numFmtId="177" fontId="7" fillId="0" borderId="1" xfId="9" applyNumberFormat="1" applyFont="1" applyFill="1" applyBorder="1" applyAlignment="1">
      <alignment horizontal="right" vertical="center"/>
    </xf>
    <xf numFmtId="0" fontId="5" fillId="0" borderId="1" xfId="9" applyFont="1" applyFill="1" applyBorder="1" applyAlignment="1">
      <alignment horizontal="center" vertical="center"/>
    </xf>
    <xf numFmtId="177" fontId="7" fillId="0" borderId="0" xfId="9" applyNumberFormat="1" applyFont="1" applyFill="1" applyBorder="1" applyAlignment="1">
      <alignment horizontal="right" vertical="center"/>
    </xf>
    <xf numFmtId="0" fontId="5" fillId="0" borderId="0" xfId="9" applyFont="1" applyFill="1" applyBorder="1" applyAlignment="1">
      <alignment horizontal="center" vertical="center"/>
    </xf>
    <xf numFmtId="179" fontId="7" fillId="0" borderId="0" xfId="9" applyNumberFormat="1" applyFont="1" applyFill="1" applyBorder="1" applyAlignment="1">
      <alignment horizontal="right" vertical="center"/>
    </xf>
    <xf numFmtId="0" fontId="3" fillId="0" borderId="1" xfId="9" applyFont="1" applyFill="1" applyBorder="1" applyAlignment="1">
      <alignment horizontal="center" vertical="center" wrapText="1"/>
    </xf>
    <xf numFmtId="2" fontId="7" fillId="0" borderId="0" xfId="9" applyNumberFormat="1" applyFont="1" applyFill="1" applyBorder="1" applyAlignment="1">
      <alignment horizontal="right" vertical="center"/>
    </xf>
    <xf numFmtId="2" fontId="7" fillId="0" borderId="1" xfId="9" applyNumberFormat="1" applyFont="1" applyFill="1" applyBorder="1" applyAlignment="1">
      <alignment horizontal="right" vertical="center"/>
    </xf>
    <xf numFmtId="164" fontId="7" fillId="0" borderId="1" xfId="9" applyNumberFormat="1" applyFont="1" applyFill="1" applyBorder="1" applyAlignment="1">
      <alignment horizontal="right" vertical="center"/>
    </xf>
    <xf numFmtId="164" fontId="7" fillId="0" borderId="0" xfId="9" applyNumberFormat="1" applyFont="1" applyFill="1" applyBorder="1" applyAlignment="1">
      <alignment horizontal="right" vertical="center"/>
    </xf>
    <xf numFmtId="1" fontId="7" fillId="0" borderId="0" xfId="9" applyNumberFormat="1" applyFont="1" applyFill="1" applyBorder="1" applyAlignment="1">
      <alignment horizontal="right" vertical="center"/>
    </xf>
    <xf numFmtId="0" fontId="0" fillId="0" borderId="0" xfId="0" applyAlignment="1">
      <alignment horizontal="center"/>
    </xf>
    <xf numFmtId="170" fontId="43" fillId="0" borderId="0" xfId="0" applyNumberFormat="1" applyFont="1" applyFill="1" applyBorder="1" applyAlignment="1">
      <alignment vertical="top" wrapText="1"/>
    </xf>
    <xf numFmtId="1" fontId="43" fillId="0" borderId="0" xfId="0" applyNumberFormat="1" applyFont="1" applyFill="1" applyBorder="1" applyAlignment="1">
      <alignment vertical="top" wrapText="1"/>
    </xf>
    <xf numFmtId="170" fontId="44" fillId="0" borderId="0" xfId="0" applyNumberFormat="1" applyFont="1" applyFill="1" applyBorder="1" applyAlignment="1">
      <alignment vertical="top" wrapText="1"/>
    </xf>
    <xf numFmtId="1" fontId="44" fillId="0" borderId="0" xfId="0" applyNumberFormat="1" applyFont="1" applyFill="1" applyBorder="1" applyAlignment="1">
      <alignment vertical="top" wrapText="1"/>
    </xf>
    <xf numFmtId="0" fontId="44" fillId="0" borderId="0" xfId="1" applyNumberFormat="1" applyFont="1" applyFill="1" applyBorder="1" applyAlignment="1">
      <alignment vertical="top" wrapText="1"/>
    </xf>
    <xf numFmtId="1" fontId="44" fillId="0" borderId="0" xfId="1" applyNumberFormat="1" applyFont="1" applyFill="1" applyBorder="1" applyAlignment="1">
      <alignment vertical="top" wrapText="1"/>
    </xf>
    <xf numFmtId="2" fontId="44" fillId="0" borderId="0" xfId="0" applyNumberFormat="1" applyFont="1" applyFill="1" applyBorder="1" applyAlignment="1">
      <alignment vertical="top" wrapText="1"/>
    </xf>
    <xf numFmtId="0" fontId="44" fillId="0" borderId="0" xfId="0" applyNumberFormat="1" applyFont="1" applyFill="1" applyBorder="1" applyAlignment="1">
      <alignment vertical="top" wrapText="1"/>
    </xf>
    <xf numFmtId="0" fontId="43" fillId="0" borderId="0" xfId="1" applyNumberFormat="1" applyFont="1" applyFill="1" applyBorder="1" applyAlignment="1">
      <alignment vertical="top" wrapText="1"/>
    </xf>
    <xf numFmtId="1" fontId="43" fillId="0" borderId="0" xfId="1" applyNumberFormat="1" applyFont="1" applyFill="1" applyBorder="1" applyAlignment="1">
      <alignment vertical="top" wrapText="1"/>
    </xf>
    <xf numFmtId="2" fontId="43" fillId="0" borderId="0" xfId="0" applyNumberFormat="1" applyFont="1" applyFill="1" applyBorder="1" applyAlignment="1">
      <alignment vertical="top" wrapText="1"/>
    </xf>
    <xf numFmtId="0" fontId="43" fillId="0" borderId="0" xfId="0" applyNumberFormat="1" applyFont="1" applyFill="1" applyBorder="1" applyAlignment="1">
      <alignment vertical="top" wrapText="1"/>
    </xf>
    <xf numFmtId="166" fontId="5" fillId="0" borderId="0" xfId="0" applyNumberFormat="1" applyFont="1"/>
    <xf numFmtId="170" fontId="43" fillId="0" borderId="0" xfId="1" applyNumberFormat="1" applyFont="1" applyFill="1" applyBorder="1" applyAlignment="1">
      <alignment vertical="top" wrapText="1"/>
    </xf>
    <xf numFmtId="166" fontId="7" fillId="0" borderId="0" xfId="0" applyNumberFormat="1" applyFont="1" applyAlignment="1">
      <alignment horizontal="right"/>
    </xf>
    <xf numFmtId="1" fontId="7" fillId="0" borderId="0" xfId="1" applyNumberFormat="1" applyFont="1" applyFill="1" applyBorder="1" applyAlignment="1">
      <alignment vertical="top" wrapText="1"/>
    </xf>
    <xf numFmtId="170" fontId="44" fillId="0" borderId="0" xfId="1" applyNumberFormat="1" applyFont="1" applyFill="1" applyBorder="1" applyAlignment="1">
      <alignment vertical="top" wrapText="1"/>
    </xf>
    <xf numFmtId="166" fontId="7" fillId="0" borderId="0" xfId="0" applyNumberFormat="1" applyFont="1" applyFill="1" applyBorder="1" applyAlignment="1">
      <alignment horizontal="right" wrapText="1"/>
    </xf>
    <xf numFmtId="166" fontId="7" fillId="0" borderId="0" xfId="0" applyNumberFormat="1" applyFont="1" applyAlignment="1">
      <alignment horizontal="right" wrapText="1"/>
    </xf>
    <xf numFmtId="1" fontId="0" fillId="0" borderId="0" xfId="0" applyNumberFormat="1" applyBorder="1"/>
    <xf numFmtId="1" fontId="45" fillId="0" borderId="0" xfId="0" applyNumberFormat="1" applyFont="1" applyBorder="1" applyAlignment="1">
      <alignment horizontal="right"/>
    </xf>
    <xf numFmtId="1" fontId="45" fillId="0" borderId="0" xfId="0" applyNumberFormat="1" applyFont="1" applyBorder="1" applyAlignment="1">
      <alignment horizontal="right" wrapText="1"/>
    </xf>
    <xf numFmtId="0" fontId="0" fillId="0" borderId="0" xfId="0" applyFill="1" applyBorder="1"/>
    <xf numFmtId="0" fontId="46" fillId="0" borderId="0" xfId="0" applyNumberFormat="1" applyFont="1" applyFill="1" applyBorder="1" applyAlignment="1">
      <alignment vertical="top" wrapText="1"/>
    </xf>
    <xf numFmtId="0" fontId="44" fillId="0" borderId="4" xfId="1" applyNumberFormat="1" applyFont="1" applyFill="1" applyBorder="1" applyAlignment="1">
      <alignment vertical="top" wrapText="1"/>
    </xf>
    <xf numFmtId="2" fontId="44" fillId="0" borderId="4" xfId="0" applyNumberFormat="1"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Border="1"/>
    <xf numFmtId="0" fontId="7" fillId="0" borderId="0" xfId="0" applyFont="1" applyBorder="1" applyAlignment="1">
      <alignment horizontal="right" wrapText="1"/>
    </xf>
    <xf numFmtId="0" fontId="0" fillId="0" borderId="0" xfId="0" applyBorder="1" applyAlignment="1">
      <alignment horizontal="center" vertical="top" wrapText="1"/>
    </xf>
    <xf numFmtId="0" fontId="37" fillId="0" borderId="0" xfId="0" applyFont="1" applyFill="1" applyBorder="1"/>
    <xf numFmtId="0" fontId="0" fillId="0" borderId="0" xfId="0" applyAlignment="1"/>
    <xf numFmtId="166" fontId="7" fillId="0" borderId="0" xfId="0" applyNumberFormat="1" applyFont="1" applyBorder="1" applyAlignment="1">
      <alignment horizontal="right" wrapText="1"/>
    </xf>
    <xf numFmtId="0" fontId="7" fillId="0" borderId="0" xfId="0" applyNumberFormat="1" applyFont="1" applyFill="1" applyBorder="1" applyAlignment="1">
      <alignment vertical="top" wrapText="1"/>
    </xf>
    <xf numFmtId="0" fontId="19" fillId="0" borderId="0" xfId="0" applyFont="1" applyBorder="1" applyAlignment="1">
      <alignment horizontal="left" wrapText="1"/>
    </xf>
    <xf numFmtId="3" fontId="0" fillId="0" borderId="0" xfId="0" applyNumberFormat="1" applyAlignment="1"/>
    <xf numFmtId="164" fontId="5" fillId="0" borderId="0" xfId="0" applyNumberFormat="1" applyFont="1"/>
    <xf numFmtId="2" fontId="7" fillId="0" borderId="1" xfId="0" applyNumberFormat="1" applyFont="1" applyBorder="1" applyAlignment="1">
      <alignment horizontal="right"/>
    </xf>
    <xf numFmtId="2" fontId="0" fillId="0" borderId="1" xfId="0" applyNumberFormat="1" applyBorder="1"/>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xf numFmtId="0" fontId="17" fillId="0" borderId="1" xfId="0" applyFont="1" applyBorder="1" applyAlignment="1">
      <alignment horizontal="center"/>
    </xf>
    <xf numFmtId="0" fontId="3" fillId="0" borderId="1" xfId="0" applyFont="1" applyBorder="1" applyAlignment="1">
      <alignment horizontal="center" wrapText="1"/>
    </xf>
    <xf numFmtId="0" fontId="28" fillId="0" borderId="0" xfId="0" applyFont="1" applyAlignment="1">
      <alignment vertical="center"/>
    </xf>
    <xf numFmtId="2" fontId="28" fillId="0" borderId="0" xfId="0" applyNumberFormat="1" applyFont="1"/>
    <xf numFmtId="0" fontId="5" fillId="0" borderId="1" xfId="0" applyFont="1" applyBorder="1" applyAlignment="1">
      <alignment horizontal="right"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166" fontId="5" fillId="0" borderId="0" xfId="0" applyNumberFormat="1" applyFont="1" applyBorder="1" applyAlignment="1">
      <alignment vertical="center"/>
    </xf>
    <xf numFmtId="166"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8" fillId="0" borderId="0" xfId="0" applyFont="1" applyBorder="1" applyAlignment="1">
      <alignment vertical="top" wrapText="1"/>
    </xf>
    <xf numFmtId="0" fontId="50" fillId="0" borderId="0" xfId="0" applyFont="1" applyAlignment="1">
      <alignment horizontal="center" vertical="center" wrapText="1"/>
    </xf>
    <xf numFmtId="0" fontId="50" fillId="0" borderId="0" xfId="0" applyFont="1" applyAlignment="1">
      <alignment horizontal="center" vertical="center"/>
    </xf>
    <xf numFmtId="2"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horizontal="right"/>
    </xf>
    <xf numFmtId="180" fontId="5" fillId="0" borderId="1" xfId="0" applyNumberFormat="1" applyFont="1" applyBorder="1" applyAlignment="1">
      <alignment vertical="center"/>
    </xf>
    <xf numFmtId="181" fontId="5" fillId="0" borderId="1" xfId="0" applyNumberFormat="1" applyFont="1" applyBorder="1" applyAlignment="1">
      <alignment vertical="center"/>
    </xf>
    <xf numFmtId="0" fontId="5" fillId="0" borderId="1" xfId="0" quotePrefix="1" applyFont="1" applyBorder="1" applyAlignment="1">
      <alignment horizontal="center" vertical="center"/>
    </xf>
    <xf numFmtId="180" fontId="7" fillId="0" borderId="0" xfId="0" applyNumberFormat="1" applyFont="1" applyBorder="1" applyAlignment="1">
      <alignment horizontal="right" vertical="center" wrapText="1"/>
    </xf>
    <xf numFmtId="181" fontId="7"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2" fontId="7" fillId="0" borderId="0"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right" vertical="center"/>
    </xf>
    <xf numFmtId="0" fontId="11" fillId="0" borderId="2" xfId="0" applyFont="1" applyFill="1" applyBorder="1" applyAlignment="1">
      <alignment horizontal="center" vertical="center" wrapText="1"/>
    </xf>
    <xf numFmtId="3" fontId="0" fillId="0" borderId="0" xfId="0" applyNumberFormat="1"/>
    <xf numFmtId="2" fontId="7" fillId="0" borderId="1" xfId="4" applyNumberFormat="1" applyFont="1" applyFill="1" applyBorder="1" applyAlignment="1">
      <alignment horizontal="right" vertical="center"/>
    </xf>
    <xf numFmtId="182" fontId="7" fillId="0" borderId="1" xfId="4"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2" fontId="7" fillId="0" borderId="0" xfId="4" applyNumberFormat="1" applyFont="1" applyFill="1" applyBorder="1" applyAlignment="1">
      <alignment horizontal="right" vertical="center"/>
    </xf>
    <xf numFmtId="182" fontId="7" fillId="0" borderId="0" xfId="4"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wrapText="1"/>
    </xf>
    <xf numFmtId="182" fontId="6"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0" fontId="0" fillId="0" borderId="1" xfId="0" applyFill="1" applyBorder="1"/>
    <xf numFmtId="0" fontId="0" fillId="0" borderId="1" xfId="0" applyBorder="1" applyAlignment="1">
      <alignment horizontal="center"/>
    </xf>
    <xf numFmtId="0" fontId="0" fillId="0" borderId="0" xfId="0" applyBorder="1" applyAlignment="1">
      <alignment horizontal="right"/>
    </xf>
    <xf numFmtId="0" fontId="0" fillId="0" borderId="1" xfId="0" applyBorder="1"/>
    <xf numFmtId="0" fontId="0" fillId="0" borderId="0" xfId="0" applyBorder="1" applyAlignment="1">
      <alignment horizontal="center"/>
    </xf>
    <xf numFmtId="0" fontId="2" fillId="0" borderId="2" xfId="0" applyFont="1" applyBorder="1" applyAlignment="1">
      <alignment horizontal="center" vertical="center" wrapText="1"/>
    </xf>
    <xf numFmtId="166" fontId="0" fillId="0" borderId="0" xfId="0" applyNumberFormat="1"/>
    <xf numFmtId="0" fontId="0" fillId="0" borderId="0" xfId="0" applyAlignment="1">
      <alignment horizontal="right"/>
    </xf>
    <xf numFmtId="0" fontId="0" fillId="0" borderId="0" xfId="0" applyNumberFormat="1" applyAlignment="1">
      <alignment horizontal="right"/>
    </xf>
    <xf numFmtId="166" fontId="6" fillId="0" borderId="1" xfId="0" applyNumberFormat="1" applyFont="1" applyFill="1" applyBorder="1" applyAlignment="1">
      <alignment horizontal="right" vertical="center" wrapText="1"/>
    </xf>
    <xf numFmtId="0" fontId="5" fillId="0" borderId="1" xfId="0" applyFont="1" applyBorder="1" applyAlignment="1">
      <alignment vertical="center" wrapText="1"/>
    </xf>
    <xf numFmtId="166" fontId="6" fillId="0" borderId="0" xfId="0" applyNumberFormat="1"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168" fontId="6" fillId="0" borderId="1" xfId="0" applyNumberFormat="1" applyFont="1" applyBorder="1"/>
    <xf numFmtId="168" fontId="6" fillId="0" borderId="0" xfId="0" applyNumberFormat="1" applyFont="1" applyBorder="1"/>
    <xf numFmtId="168" fontId="6" fillId="0" borderId="0" xfId="0" applyNumberFormat="1" applyFont="1"/>
    <xf numFmtId="168" fontId="5" fillId="0" borderId="0" xfId="0" applyNumberFormat="1" applyFont="1" applyFill="1" applyBorder="1" applyAlignment="1">
      <alignment horizontal="right" vertical="center" wrapText="1"/>
    </xf>
    <xf numFmtId="168" fontId="5" fillId="0" borderId="3" xfId="0" applyNumberFormat="1" applyFont="1" applyBorder="1" applyAlignment="1">
      <alignment horizontal="right" vertical="center" wrapText="1"/>
    </xf>
    <xf numFmtId="0" fontId="5" fillId="0" borderId="3" xfId="0"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Fill="1" applyBorder="1" applyAlignment="1">
      <alignment horizontal="right" vertical="center" wrapText="1"/>
    </xf>
    <xf numFmtId="0" fontId="18" fillId="0" borderId="0" xfId="4"/>
    <xf numFmtId="168" fontId="7" fillId="0" borderId="0" xfId="4" applyNumberFormat="1" applyFont="1" applyAlignment="1">
      <alignment horizontal="right"/>
    </xf>
    <xf numFmtId="164" fontId="7" fillId="0" borderId="1" xfId="4" applyNumberFormat="1" applyFont="1" applyBorder="1" applyAlignment="1">
      <alignment horizontal="right"/>
    </xf>
    <xf numFmtId="0" fontId="7" fillId="0" borderId="1" xfId="4" applyFont="1" applyBorder="1" applyAlignment="1">
      <alignment horizontal="center"/>
    </xf>
    <xf numFmtId="164" fontId="7" fillId="0" borderId="0" xfId="4" applyNumberFormat="1" applyFont="1" applyAlignment="1">
      <alignment horizontal="right"/>
    </xf>
    <xf numFmtId="164" fontId="7" fillId="0" borderId="0" xfId="4" applyNumberFormat="1" applyFont="1" applyBorder="1" applyAlignment="1">
      <alignment horizontal="right"/>
    </xf>
    <xf numFmtId="0" fontId="7" fillId="0" borderId="0" xfId="4" applyFont="1" applyBorder="1" applyAlignment="1">
      <alignment horizontal="center"/>
    </xf>
    <xf numFmtId="183" fontId="7" fillId="0" borderId="0" xfId="4" applyNumberFormat="1" applyFont="1" applyAlignment="1">
      <alignment horizontal="right"/>
    </xf>
    <xf numFmtId="183" fontId="7" fillId="0" borderId="1" xfId="4" applyNumberFormat="1" applyFont="1" applyBorder="1" applyAlignment="1">
      <alignment horizontal="right"/>
    </xf>
    <xf numFmtId="0" fontId="53" fillId="0" borderId="0" xfId="0" applyFont="1"/>
    <xf numFmtId="164" fontId="0" fillId="0" borderId="0" xfId="0" applyNumberFormat="1" applyAlignment="1">
      <alignment horizontal="center" vertical="center"/>
    </xf>
    <xf numFmtId="0" fontId="54" fillId="0" borderId="0" xfId="0" applyFont="1" applyFill="1" applyBorder="1" applyAlignment="1">
      <alignment vertical="center"/>
    </xf>
    <xf numFmtId="184" fontId="6" fillId="0" borderId="0" xfId="0" applyNumberFormat="1" applyFont="1" applyAlignment="1">
      <alignment horizontal="right" vertical="center" wrapText="1"/>
    </xf>
    <xf numFmtId="0" fontId="6" fillId="0" borderId="0" xfId="0" applyFont="1" applyAlignment="1">
      <alignment horizontal="left" vertical="center" wrapText="1"/>
    </xf>
    <xf numFmtId="0" fontId="2" fillId="0" borderId="0" xfId="0" applyFont="1" applyAlignment="1">
      <alignment horizontal="center" vertical="center"/>
    </xf>
    <xf numFmtId="2" fontId="6" fillId="0" borderId="1" xfId="10" applyNumberFormat="1" applyFont="1" applyFill="1" applyBorder="1" applyAlignment="1">
      <alignment horizontal="center" vertical="center" wrapText="1"/>
    </xf>
    <xf numFmtId="166" fontId="6" fillId="0" borderId="1" xfId="10" applyNumberFormat="1" applyFont="1" applyFill="1" applyBorder="1" applyAlignment="1">
      <alignment horizontal="center" vertical="center" wrapText="1"/>
    </xf>
    <xf numFmtId="0" fontId="6" fillId="0" borderId="1" xfId="10" applyFont="1" applyFill="1" applyBorder="1" applyAlignment="1">
      <alignment horizontal="left" vertical="center" wrapText="1"/>
    </xf>
    <xf numFmtId="2" fontId="6" fillId="0" borderId="0" xfId="10" applyNumberFormat="1" applyFont="1" applyFill="1" applyBorder="1" applyAlignment="1">
      <alignment horizontal="center" vertical="center" wrapText="1"/>
    </xf>
    <xf numFmtId="166" fontId="6" fillId="0" borderId="0" xfId="10" applyNumberFormat="1" applyFont="1" applyFill="1" applyBorder="1" applyAlignment="1">
      <alignment horizontal="center" vertical="center" wrapText="1"/>
    </xf>
    <xf numFmtId="0" fontId="6" fillId="0" borderId="0" xfId="10" applyFont="1" applyFill="1" applyBorder="1" applyAlignment="1">
      <alignment horizontal="left" vertical="center" wrapText="1"/>
    </xf>
    <xf numFmtId="0" fontId="17" fillId="0" borderId="2" xfId="10" applyFont="1" applyFill="1" applyBorder="1" applyAlignment="1">
      <alignment horizontal="center" vertical="center" wrapText="1"/>
    </xf>
    <xf numFmtId="164" fontId="6" fillId="0" borderId="1" xfId="0" applyNumberFormat="1" applyFont="1" applyFill="1" applyBorder="1" applyAlignment="1">
      <alignment horizontal="right" vertical="center" wrapText="1"/>
    </xf>
    <xf numFmtId="168" fontId="6"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168"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164" fontId="0" fillId="0" borderId="0" xfId="0" applyNumberFormat="1"/>
    <xf numFmtId="0" fontId="17" fillId="0" borderId="0" xfId="0" applyFont="1" applyFill="1" applyBorder="1" applyAlignment="1">
      <alignment horizontal="center" vertical="center" wrapText="1"/>
    </xf>
    <xf numFmtId="2" fontId="0" fillId="0" borderId="0" xfId="2" applyNumberFormat="1" applyFont="1"/>
    <xf numFmtId="185" fontId="0" fillId="0" borderId="0" xfId="0" applyNumberFormat="1"/>
    <xf numFmtId="2" fontId="7" fillId="0" borderId="1" xfId="0" applyNumberFormat="1" applyFont="1" applyFill="1" applyBorder="1" applyAlignment="1">
      <alignment horizontal="right" vertical="center"/>
    </xf>
    <xf numFmtId="2" fontId="5" fillId="0" borderId="1" xfId="0" applyNumberFormat="1" applyFont="1" applyBorder="1"/>
    <xf numFmtId="0" fontId="5" fillId="0" borderId="1" xfId="0" applyFont="1" applyBorder="1"/>
    <xf numFmtId="2" fontId="5" fillId="0" borderId="0" xfId="0" applyNumberFormat="1" applyFont="1" applyBorder="1"/>
    <xf numFmtId="2" fontId="7" fillId="0" borderId="0" xfId="0" applyNumberFormat="1" applyFont="1" applyFill="1" applyBorder="1" applyAlignment="1">
      <alignment vertical="center"/>
    </xf>
    <xf numFmtId="2" fontId="5" fillId="0" borderId="0" xfId="0" applyNumberFormat="1" applyFont="1" applyBorder="1" applyAlignment="1">
      <alignment vertical="center" wrapText="1"/>
    </xf>
    <xf numFmtId="2" fontId="7" fillId="0" borderId="0" xfId="0" applyNumberFormat="1" applyFont="1" applyFill="1" applyBorder="1" applyAlignment="1">
      <alignment vertical="center" wrapText="1"/>
    </xf>
    <xf numFmtId="2" fontId="5" fillId="0" borderId="0" xfId="0" applyNumberFormat="1" applyFont="1" applyFill="1" applyBorder="1" applyAlignment="1">
      <alignment vertical="center" wrapText="1"/>
    </xf>
    <xf numFmtId="2" fontId="7" fillId="0" borderId="0" xfId="0" applyNumberFormat="1" applyFont="1" applyBorder="1" applyAlignment="1">
      <alignment vertical="center"/>
    </xf>
    <xf numFmtId="2" fontId="6" fillId="0" borderId="0" xfId="0" applyNumberFormat="1" applyFont="1" applyBorder="1" applyAlignment="1">
      <alignment vertical="center" wrapText="1"/>
    </xf>
    <xf numFmtId="2" fontId="7" fillId="0" borderId="0" xfId="0" applyNumberFormat="1" applyFont="1" applyBorder="1" applyAlignment="1">
      <alignment vertical="center" wrapText="1"/>
    </xf>
    <xf numFmtId="1" fontId="6" fillId="0" borderId="0" xfId="0" applyNumberFormat="1" applyFont="1" applyBorder="1" applyAlignment="1">
      <alignment horizontal="center" vertical="top" wrapText="1"/>
    </xf>
    <xf numFmtId="0" fontId="57" fillId="0" borderId="0" xfId="0" applyFont="1" applyAlignment="1">
      <alignment vertical="center"/>
    </xf>
    <xf numFmtId="0" fontId="5" fillId="0" borderId="1" xfId="0" applyNumberFormat="1" applyFont="1" applyBorder="1" applyAlignment="1">
      <alignment horizontal="right" vertical="center" wrapText="1"/>
    </xf>
    <xf numFmtId="186" fontId="5" fillId="0" borderId="1" xfId="0" applyNumberFormat="1" applyFont="1" applyBorder="1" applyAlignment="1">
      <alignment horizontal="right" vertical="center" wrapText="1"/>
    </xf>
    <xf numFmtId="0" fontId="5" fillId="0" borderId="0" xfId="0" applyNumberFormat="1" applyFont="1" applyAlignment="1">
      <alignment horizontal="right" vertical="center" wrapText="1"/>
    </xf>
    <xf numFmtId="186" fontId="5" fillId="0" borderId="0" xfId="0" applyNumberFormat="1" applyFont="1" applyAlignment="1">
      <alignment horizontal="right" vertical="center" wrapText="1"/>
    </xf>
    <xf numFmtId="0" fontId="3" fillId="0" borderId="0" xfId="0" applyFont="1" applyFill="1" applyBorder="1" applyAlignment="1">
      <alignment horizontal="center" vertical="center" wrapText="1"/>
    </xf>
    <xf numFmtId="168" fontId="5" fillId="0" borderId="1" xfId="0" applyNumberFormat="1" applyFont="1" applyBorder="1" applyAlignment="1">
      <alignment horizontal="right" vertical="center"/>
    </xf>
    <xf numFmtId="1" fontId="5" fillId="0" borderId="1" xfId="0" applyNumberFormat="1" applyFont="1" applyBorder="1" applyAlignment="1">
      <alignment horizontal="center" vertical="center"/>
    </xf>
    <xf numFmtId="168" fontId="5" fillId="0" borderId="0" xfId="0" applyNumberFormat="1" applyFont="1" applyAlignment="1">
      <alignment horizontal="right" vertical="center"/>
    </xf>
    <xf numFmtId="168" fontId="5" fillId="0" borderId="0" xfId="0" applyNumberFormat="1" applyFont="1" applyBorder="1" applyAlignment="1">
      <alignment horizontal="right" vertical="center"/>
    </xf>
    <xf numFmtId="0" fontId="5" fillId="0" borderId="0" xfId="0" applyFont="1" applyFill="1" applyAlignment="1">
      <alignment vertical="center"/>
    </xf>
    <xf numFmtId="2" fontId="5" fillId="0" borderId="0" xfId="0" applyNumberFormat="1" applyFont="1" applyFill="1" applyAlignment="1">
      <alignment horizontal="right" vertical="center"/>
    </xf>
    <xf numFmtId="168" fontId="5" fillId="0" borderId="0" xfId="0" applyNumberFormat="1" applyFont="1" applyFill="1" applyAlignment="1">
      <alignment horizontal="right" vertical="center"/>
    </xf>
    <xf numFmtId="168"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xf>
    <xf numFmtId="168" fontId="5" fillId="0" borderId="1" xfId="0" applyNumberFormat="1" applyFont="1" applyBorder="1" applyAlignment="1">
      <alignment horizontal="right" vertical="center" wrapText="1"/>
    </xf>
    <xf numFmtId="0" fontId="7" fillId="0" borderId="1" xfId="4" applyFont="1" applyBorder="1" applyAlignment="1">
      <alignment horizontal="left" vertical="center" wrapText="1"/>
    </xf>
    <xf numFmtId="0" fontId="7" fillId="0" borderId="0" xfId="4" applyFont="1" applyBorder="1" applyAlignment="1">
      <alignment horizontal="left" vertical="center" wrapText="1"/>
    </xf>
    <xf numFmtId="0" fontId="6" fillId="0" borderId="1" xfId="0" applyFont="1" applyBorder="1" applyAlignment="1">
      <alignment horizontal="left" vertical="center" wrapText="1"/>
    </xf>
    <xf numFmtId="0" fontId="7" fillId="0" borderId="0" xfId="4" applyFont="1" applyFill="1" applyAlignment="1">
      <alignment horizontal="center"/>
    </xf>
    <xf numFmtId="0" fontId="3" fillId="0"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right" wrapText="1"/>
    </xf>
    <xf numFmtId="166" fontId="5" fillId="0" borderId="0" xfId="0" applyNumberFormat="1" applyFont="1" applyAlignment="1">
      <alignment horizontal="center" vertical="center" wrapText="1"/>
    </xf>
    <xf numFmtId="2" fontId="7" fillId="0" borderId="1" xfId="11" applyNumberFormat="1" applyFont="1" applyBorder="1" applyAlignment="1">
      <alignment horizontal="right" wrapText="1"/>
    </xf>
    <xf numFmtId="168" fontId="7" fillId="0" borderId="1" xfId="11" applyNumberFormat="1" applyFont="1" applyBorder="1" applyAlignment="1">
      <alignment horizontal="right" wrapText="1"/>
    </xf>
    <xf numFmtId="1" fontId="7" fillId="0" borderId="1" xfId="11" applyNumberFormat="1" applyFont="1" applyBorder="1" applyAlignment="1">
      <alignment horizontal="right" wrapText="1"/>
    </xf>
    <xf numFmtId="164" fontId="5" fillId="0" borderId="1" xfId="0" applyNumberFormat="1" applyFont="1" applyBorder="1" applyAlignment="1">
      <alignment horizontal="right" vertical="center" wrapText="1"/>
    </xf>
    <xf numFmtId="0" fontId="7" fillId="0" borderId="1" xfId="11" applyFont="1" applyBorder="1" applyAlignment="1">
      <alignment horizontal="center" wrapText="1"/>
    </xf>
    <xf numFmtId="2" fontId="7" fillId="0" borderId="0" xfId="11" applyNumberFormat="1" applyFont="1" applyAlignment="1">
      <alignment horizontal="right" wrapText="1"/>
    </xf>
    <xf numFmtId="168" fontId="7" fillId="0" borderId="0" xfId="11" applyNumberFormat="1" applyFont="1" applyAlignment="1">
      <alignment horizontal="right" wrapText="1"/>
    </xf>
    <xf numFmtId="1" fontId="5" fillId="0" borderId="0" xfId="0" applyNumberFormat="1" applyFont="1" applyAlignment="1">
      <alignment horizontal="right" vertical="center" wrapText="1"/>
    </xf>
    <xf numFmtId="0" fontId="7" fillId="0" borderId="0" xfId="11" applyFont="1" applyAlignment="1">
      <alignment horizontal="center" wrapText="1"/>
    </xf>
    <xf numFmtId="185" fontId="7" fillId="0" borderId="0" xfId="11" applyNumberFormat="1" applyFont="1" applyAlignment="1">
      <alignment horizontal="center" wrapText="1"/>
    </xf>
    <xf numFmtId="0" fontId="17" fillId="0" borderId="2" xfId="11" applyFont="1" applyBorder="1" applyAlignment="1">
      <alignment horizontal="center" vertical="center" wrapText="1"/>
    </xf>
    <xf numFmtId="0" fontId="0" fillId="0" borderId="0" xfId="0" applyAlignment="1">
      <alignment vertical="center" wrapText="1"/>
    </xf>
    <xf numFmtId="2" fontId="7" fillId="0" borderId="0" xfId="4" applyNumberFormat="1" applyFont="1" applyFill="1" applyAlignment="1">
      <alignment horizontal="right" vertical="center"/>
    </xf>
    <xf numFmtId="2" fontId="7" fillId="0" borderId="0" xfId="4" applyNumberFormat="1" applyFont="1" applyAlignment="1">
      <alignment horizontal="right" vertical="center"/>
    </xf>
    <xf numFmtId="0" fontId="7" fillId="0" borderId="0" xfId="4" applyFont="1" applyAlignment="1">
      <alignment horizontal="center" vertical="center"/>
    </xf>
    <xf numFmtId="0" fontId="5" fillId="0" borderId="1" xfId="0" applyFont="1" applyBorder="1" applyAlignment="1">
      <alignment vertical="center"/>
    </xf>
    <xf numFmtId="0" fontId="25" fillId="0" borderId="0" xfId="0" applyFont="1" applyFill="1" applyAlignment="1">
      <alignment vertical="center"/>
    </xf>
    <xf numFmtId="0" fontId="8" fillId="0" borderId="0" xfId="0" applyFont="1" applyAlignment="1">
      <alignment vertical="center" wrapText="1"/>
    </xf>
    <xf numFmtId="187" fontId="5" fillId="0" borderId="1" xfId="0" applyNumberFormat="1" applyFont="1" applyBorder="1" applyAlignment="1">
      <alignment horizontal="right" vertical="center"/>
    </xf>
    <xf numFmtId="187" fontId="5" fillId="0" borderId="0" xfId="0" applyNumberFormat="1" applyFont="1" applyAlignment="1">
      <alignment horizontal="right" vertical="center"/>
    </xf>
    <xf numFmtId="187" fontId="7" fillId="0" borderId="0" xfId="12" applyNumberFormat="1" applyFont="1" applyFill="1" applyBorder="1" applyAlignment="1" applyProtection="1">
      <alignment horizontal="right" vertical="center"/>
    </xf>
    <xf numFmtId="187" fontId="7" fillId="0" borderId="1" xfId="13" applyNumberFormat="1" applyFont="1" applyBorder="1" applyAlignment="1">
      <alignment horizontal="right" vertical="center"/>
    </xf>
    <xf numFmtId="0" fontId="7" fillId="0" borderId="1" xfId="13" applyNumberFormat="1" applyFont="1" applyFill="1" applyBorder="1" applyAlignment="1" applyProtection="1">
      <alignment horizontal="center" vertical="center"/>
    </xf>
    <xf numFmtId="187" fontId="5" fillId="0" borderId="0" xfId="0" applyNumberFormat="1" applyFont="1" applyBorder="1" applyAlignment="1">
      <alignment horizontal="right" vertical="center"/>
    </xf>
    <xf numFmtId="187" fontId="7" fillId="0" borderId="0" xfId="13" applyNumberFormat="1" applyFont="1" applyBorder="1" applyAlignment="1">
      <alignment horizontal="right" vertical="center"/>
    </xf>
    <xf numFmtId="0" fontId="7" fillId="0" borderId="0" xfId="13" applyNumberFormat="1" applyFont="1" applyFill="1" applyBorder="1" applyAlignment="1" applyProtection="1">
      <alignment horizontal="center" vertical="center"/>
    </xf>
    <xf numFmtId="187" fontId="7" fillId="0" borderId="0" xfId="13" applyNumberFormat="1" applyFont="1" applyAlignment="1">
      <alignment horizontal="right" vertical="center"/>
    </xf>
    <xf numFmtId="0" fontId="3" fillId="0" borderId="0" xfId="0" applyFont="1" applyAlignment="1">
      <alignment horizontal="center" vertical="center"/>
    </xf>
    <xf numFmtId="0" fontId="11" fillId="0" borderId="2" xfId="0" applyFont="1" applyFill="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28" fillId="0" borderId="0" xfId="0" applyFont="1" applyAlignment="1">
      <alignment vertical="center" wrapText="1"/>
    </xf>
    <xf numFmtId="0" fontId="11"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8" fillId="0" borderId="0" xfId="0" applyFont="1" applyBorder="1" applyAlignment="1">
      <alignment vertical="center" wrapText="1"/>
    </xf>
    <xf numFmtId="0" fontId="13" fillId="0" borderId="0"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3" xfId="0" applyFont="1" applyFill="1" applyBorder="1" applyAlignment="1">
      <alignment vertical="center" wrapText="1"/>
    </xf>
    <xf numFmtId="165" fontId="17" fillId="0" borderId="1" xfId="3" applyFont="1" applyBorder="1" applyAlignment="1">
      <alignment horizontal="left" vertical="center" wrapText="1"/>
    </xf>
    <xf numFmtId="165" fontId="19" fillId="0" borderId="3" xfId="3" applyFont="1" applyFill="1" applyBorder="1" applyAlignment="1">
      <alignment horizontal="left" vertical="center" wrapText="1"/>
    </xf>
    <xf numFmtId="165" fontId="19" fillId="0" borderId="0" xfId="3"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3" xfId="0" applyFont="1" applyBorder="1" applyAlignment="1">
      <alignment horizontal="left" vertical="center" wrapText="1"/>
    </xf>
    <xf numFmtId="0" fontId="17" fillId="0" borderId="2" xfId="0" applyFont="1" applyBorder="1" applyAlignment="1">
      <alignment horizontal="left" vertical="center" wrapText="1"/>
    </xf>
    <xf numFmtId="165" fontId="19" fillId="0" borderId="0" xfId="3" applyFont="1" applyBorder="1" applyAlignment="1">
      <alignment horizontal="left" vertical="center" wrapText="1"/>
    </xf>
    <xf numFmtId="164" fontId="19" fillId="0" borderId="0" xfId="0" applyNumberFormat="1" applyFont="1" applyFill="1" applyBorder="1" applyAlignment="1">
      <alignment horizontal="left" vertical="center" wrapText="1"/>
    </xf>
    <xf numFmtId="165" fontId="20" fillId="0" borderId="0" xfId="3" applyFont="1" applyBorder="1" applyAlignment="1">
      <alignment horizontal="left" vertical="center" wrapText="1"/>
    </xf>
    <xf numFmtId="165" fontId="20" fillId="0" borderId="3" xfId="3" applyFont="1" applyFill="1" applyBorder="1" applyAlignment="1">
      <alignment horizontal="left" vertical="center" wrapText="1"/>
    </xf>
    <xf numFmtId="165" fontId="20" fillId="0" borderId="0" xfId="3" applyFont="1" applyAlignment="1">
      <alignment horizontal="left" vertical="center" wrapText="1"/>
    </xf>
    <xf numFmtId="165" fontId="19" fillId="0" borderId="0" xfId="3" applyFont="1" applyAlignment="1">
      <alignment horizontal="left" vertical="center" wrapText="1"/>
    </xf>
    <xf numFmtId="165" fontId="20" fillId="0" borderId="3" xfId="3" applyFont="1" applyBorder="1" applyAlignment="1">
      <alignment horizontal="left" vertical="center" wrapText="1"/>
    </xf>
    <xf numFmtId="165" fontId="20" fillId="0" borderId="0" xfId="3" applyFont="1" applyAlignment="1">
      <alignment vertical="center" wrapText="1"/>
    </xf>
    <xf numFmtId="165" fontId="17" fillId="0" borderId="3" xfId="3" applyFont="1" applyBorder="1" applyAlignment="1">
      <alignment horizontal="center" vertical="center"/>
    </xf>
    <xf numFmtId="165" fontId="17" fillId="0" borderId="1" xfId="3" applyFont="1" applyBorder="1" applyAlignment="1">
      <alignment horizontal="center" vertical="center"/>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28" fillId="0" borderId="1" xfId="0" applyFont="1" applyBorder="1" applyAlignment="1">
      <alignment horizontal="left"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4" applyFont="1" applyBorder="1" applyAlignment="1">
      <alignment horizontal="left" vertical="center" wrapText="1"/>
    </xf>
    <xf numFmtId="0" fontId="20" fillId="0" borderId="3" xfId="4" applyFont="1" applyFill="1" applyBorder="1" applyAlignment="1">
      <alignment horizontal="left" vertical="center" wrapText="1"/>
    </xf>
    <xf numFmtId="0" fontId="20" fillId="0" borderId="0" xfId="4" applyFont="1" applyAlignment="1">
      <alignment horizontal="left" vertical="center" wrapText="1"/>
    </xf>
    <xf numFmtId="0" fontId="1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32" fillId="0" borderId="3" xfId="4" applyFont="1" applyBorder="1" applyAlignment="1">
      <alignment horizontal="left" vertical="center" wrapText="1"/>
    </xf>
    <xf numFmtId="0" fontId="8" fillId="0" borderId="3" xfId="4" applyFont="1" applyBorder="1" applyAlignment="1">
      <alignment horizontal="left" vertical="center" wrapText="1"/>
    </xf>
    <xf numFmtId="0" fontId="33" fillId="0" borderId="0" xfId="0" applyFont="1" applyAlignment="1">
      <alignment horizontal="left" vertical="center" wrapText="1"/>
    </xf>
    <xf numFmtId="0" fontId="8" fillId="0" borderId="0" xfId="0" applyFont="1" applyAlignment="1">
      <alignment horizontal="left" vertical="center" wrapText="1"/>
    </xf>
    <xf numFmtId="0" fontId="17" fillId="0" borderId="1" xfId="0" applyFont="1" applyBorder="1" applyAlignment="1">
      <alignment horizontal="left" vertical="center" wrapText="1"/>
    </xf>
    <xf numFmtId="0" fontId="0" fillId="0" borderId="1" xfId="0"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Alignment="1">
      <alignment horizontal="left" vertical="center" wrapText="1"/>
    </xf>
    <xf numFmtId="0" fontId="18" fillId="0" borderId="1" xfId="0" applyFont="1" applyBorder="1" applyAlignment="1">
      <alignment horizontal="left" vertical="center" wrapText="1"/>
    </xf>
    <xf numFmtId="0" fontId="0"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center" vertical="center"/>
    </xf>
    <xf numFmtId="0" fontId="17"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35" fillId="0" borderId="1" xfId="0" applyFont="1" applyBorder="1" applyAlignment="1">
      <alignment horizontal="left" vertical="center" wrapText="1"/>
    </xf>
    <xf numFmtId="0" fontId="4" fillId="0" borderId="1" xfId="0" applyFont="1" applyBorder="1" applyAlignment="1">
      <alignment horizontal="center" vertical="center" wrapText="1"/>
    </xf>
    <xf numFmtId="0" fontId="19" fillId="0" borderId="0" xfId="0" applyFont="1" applyFill="1" applyBorder="1" applyAlignment="1">
      <alignment horizontal="left" vertical="center"/>
    </xf>
    <xf numFmtId="0" fontId="3" fillId="0" borderId="1" xfId="0" applyFont="1" applyBorder="1" applyAlignment="1">
      <alignment vertical="center" wrapText="1"/>
    </xf>
    <xf numFmtId="0" fontId="19" fillId="0" borderId="0" xfId="0" applyFont="1" applyFill="1" applyBorder="1" applyAlignment="1">
      <alignment horizontal="left" vertical="top" wrapText="1"/>
    </xf>
    <xf numFmtId="0" fontId="19" fillId="0" borderId="0" xfId="0" applyFont="1" applyBorder="1" applyAlignment="1">
      <alignment horizontal="left" vertical="top"/>
    </xf>
    <xf numFmtId="0" fontId="19" fillId="0" borderId="0" xfId="0" applyFont="1" applyFill="1" applyAlignment="1">
      <alignment vertical="center" wrapText="1"/>
    </xf>
    <xf numFmtId="0" fontId="0" fillId="0" borderId="0" xfId="0" applyAlignment="1">
      <alignment vertical="center" wrapText="1"/>
    </xf>
    <xf numFmtId="0" fontId="3" fillId="0" borderId="1" xfId="0" applyFont="1" applyFill="1" applyBorder="1" applyAlignment="1">
      <alignment vertical="center" wrapText="1"/>
    </xf>
    <xf numFmtId="0" fontId="0" fillId="0" borderId="1" xfId="0" applyBorder="1" applyAlignment="1">
      <alignment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 xfId="0" applyBorder="1" applyAlignment="1">
      <alignment vertical="center" wrapText="1"/>
    </xf>
    <xf numFmtId="0" fontId="13" fillId="0" borderId="0" xfId="0" applyFont="1" applyFill="1" applyBorder="1" applyAlignment="1">
      <alignment horizontal="left" vertical="center" wrapText="1"/>
    </xf>
    <xf numFmtId="0" fontId="0" fillId="0" borderId="0" xfId="0" applyBorder="1" applyAlignment="1">
      <alignment vertical="center" wrapText="1"/>
    </xf>
    <xf numFmtId="0" fontId="20" fillId="0" borderId="3" xfId="4" applyFont="1" applyBorder="1" applyAlignment="1">
      <alignment horizontal="left" vertical="center" wrapText="1"/>
    </xf>
    <xf numFmtId="0" fontId="8" fillId="0" borderId="3" xfId="0" applyFont="1" applyBorder="1" applyAlignment="1">
      <alignment vertical="center" wrapText="1"/>
    </xf>
    <xf numFmtId="0" fontId="9"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7" fillId="0" borderId="0" xfId="8" applyFont="1" applyBorder="1" applyAlignment="1">
      <alignment horizontal="center" vertical="center"/>
    </xf>
    <xf numFmtId="0" fontId="17" fillId="0" borderId="1" xfId="8" applyFont="1" applyBorder="1" applyAlignment="1">
      <alignment horizontal="center" vertical="center"/>
    </xf>
    <xf numFmtId="0" fontId="3" fillId="0" borderId="1" xfId="9" applyFont="1" applyBorder="1" applyAlignment="1">
      <alignment horizontal="left" vertical="center" wrapText="1"/>
    </xf>
    <xf numFmtId="0" fontId="4" fillId="0" borderId="1" xfId="0" applyFont="1" applyBorder="1" applyAlignment="1">
      <alignment wrapText="1"/>
    </xf>
    <xf numFmtId="0" fontId="47"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35" fillId="0" borderId="2" xfId="0" applyFont="1" applyBorder="1" applyAlignment="1">
      <alignment horizontal="center" vertical="center" wrapText="1"/>
    </xf>
    <xf numFmtId="0" fontId="19" fillId="0" borderId="0" xfId="0" applyFont="1" applyBorder="1" applyAlignment="1">
      <alignment horizontal="left" vertical="top" wrapText="1"/>
    </xf>
    <xf numFmtId="0" fontId="0" fillId="0" borderId="0" xfId="0" applyAlignment="1">
      <alignment vertical="top"/>
    </xf>
    <xf numFmtId="0" fontId="4" fillId="0" borderId="2" xfId="0" applyFont="1" applyBorder="1" applyAlignment="1">
      <alignment vertical="center" wrapText="1"/>
    </xf>
    <xf numFmtId="0" fontId="9" fillId="0" borderId="0" xfId="0" applyFont="1" applyBorder="1" applyAlignment="1">
      <alignment horizontal="left" vertical="center" wrapText="1"/>
    </xf>
    <xf numFmtId="0" fontId="48" fillId="0" borderId="0" xfId="0" applyFont="1" applyBorder="1" applyAlignment="1">
      <alignment horizontal="left" vertical="center" wrapText="1"/>
    </xf>
    <xf numFmtId="0" fontId="0" fillId="0" borderId="0" xfId="0" applyBorder="1" applyAlignment="1">
      <alignment wrapText="1"/>
    </xf>
    <xf numFmtId="0" fontId="8" fillId="0" borderId="3" xfId="0" applyFont="1" applyBorder="1" applyAlignment="1">
      <alignment vertical="center"/>
    </xf>
    <xf numFmtId="0" fontId="8" fillId="0" borderId="0" xfId="0" applyFont="1" applyAlignment="1">
      <alignment horizontal="left" vertical="center"/>
    </xf>
    <xf numFmtId="0" fontId="17" fillId="0" borderId="1" xfId="0" applyFont="1" applyBorder="1" applyAlignment="1">
      <alignment vertical="center" wrapText="1"/>
    </xf>
    <xf numFmtId="0" fontId="0" fillId="0" borderId="1" xfId="0" applyBorder="1" applyAlignment="1"/>
    <xf numFmtId="0" fontId="8" fillId="0" borderId="3" xfId="0" applyFont="1" applyBorder="1" applyAlignment="1">
      <alignment horizontal="left" vertical="top" wrapText="1"/>
    </xf>
    <xf numFmtId="0" fontId="0" fillId="0" borderId="3" xfId="0" applyBorder="1" applyAlignment="1">
      <alignment horizontal="left" vertical="top" wrapText="1"/>
    </xf>
    <xf numFmtId="0" fontId="8" fillId="0" borderId="0" xfId="0" applyFont="1" applyAlignment="1">
      <alignment horizontal="left" vertical="top" wrapText="1"/>
    </xf>
    <xf numFmtId="0" fontId="17" fillId="0" borderId="5" xfId="0" applyFont="1" applyFill="1" applyBorder="1" applyAlignment="1">
      <alignment vertical="center" wrapText="1"/>
    </xf>
    <xf numFmtId="0" fontId="4" fillId="0" borderId="1" xfId="0" applyFont="1" applyBorder="1" applyAlignment="1">
      <alignment vertical="center" wrapText="1"/>
    </xf>
    <xf numFmtId="0" fontId="8" fillId="0" borderId="0" xfId="0" applyFont="1" applyBorder="1" applyAlignment="1">
      <alignment horizontal="left" vertical="center"/>
    </xf>
    <xf numFmtId="0" fontId="28" fillId="0" borderId="0" xfId="0" applyFont="1" applyBorder="1" applyAlignment="1">
      <alignment vertical="center"/>
    </xf>
    <xf numFmtId="0" fontId="11" fillId="0" borderId="2" xfId="0" applyFont="1" applyFill="1" applyBorder="1" applyAlignment="1">
      <alignment vertical="center" wrapText="1"/>
    </xf>
    <xf numFmtId="0" fontId="19" fillId="0" borderId="3"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8" fillId="0" borderId="0" xfId="0" applyFont="1" applyAlignment="1">
      <alignment vertical="center" wrapText="1"/>
    </xf>
    <xf numFmtId="0" fontId="28" fillId="0" borderId="0" xfId="0" applyFont="1" applyAlignment="1">
      <alignment vertical="center" wrapText="1"/>
    </xf>
    <xf numFmtId="0" fontId="17" fillId="0" borderId="3"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wrapText="1"/>
    </xf>
    <xf numFmtId="0" fontId="17" fillId="0" borderId="0" xfId="4" applyFont="1" applyFill="1" applyBorder="1" applyAlignment="1">
      <alignment horizontal="left" vertical="center" wrapText="1"/>
    </xf>
    <xf numFmtId="0" fontId="20" fillId="0" borderId="0" xfId="4"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0" xfId="10" applyFont="1" applyFill="1" applyAlignment="1">
      <alignment horizontal="left" vertical="center" wrapText="1"/>
    </xf>
    <xf numFmtId="0" fontId="17" fillId="0" borderId="6" xfId="10" applyFont="1" applyFill="1" applyBorder="1" applyAlignment="1">
      <alignment horizontal="left" vertical="center" wrapText="1"/>
    </xf>
    <xf numFmtId="0" fontId="17" fillId="0" borderId="1" xfId="10" applyFont="1" applyFill="1" applyBorder="1" applyAlignment="1">
      <alignment horizontal="left" vertical="center" wrapText="1"/>
    </xf>
    <xf numFmtId="0" fontId="17" fillId="0" borderId="3"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17" fillId="0" borderId="2" xfId="10" applyFont="1" applyFill="1" applyBorder="1" applyAlignment="1">
      <alignment horizontal="center" vertical="center" wrapText="1"/>
    </xf>
    <xf numFmtId="0" fontId="8" fillId="0" borderId="3" xfId="10" applyFont="1" applyFill="1" applyBorder="1" applyAlignment="1">
      <alignment horizontal="left" vertical="center" wrapText="1"/>
    </xf>
    <xf numFmtId="0" fontId="17"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3" xfId="0" applyFont="1" applyBorder="1" applyAlignment="1">
      <alignment vertical="center" wrapText="1"/>
    </xf>
    <xf numFmtId="0" fontId="28" fillId="0" borderId="3" xfId="0" applyFont="1" applyBorder="1" applyAlignment="1">
      <alignment horizontal="left" vertical="center" wrapText="1"/>
    </xf>
    <xf numFmtId="0" fontId="19" fillId="0" borderId="0" xfId="0" applyFont="1" applyFill="1" applyAlignment="1">
      <alignment horizontal="left" vertical="center" wrapText="1"/>
    </xf>
    <xf numFmtId="0" fontId="17" fillId="0" borderId="0" xfId="4" applyFont="1" applyBorder="1" applyAlignment="1">
      <alignment horizontal="center" vertical="center" wrapText="1"/>
    </xf>
    <xf numFmtId="0" fontId="17" fillId="0" borderId="1" xfId="4" applyFont="1" applyBorder="1" applyAlignment="1">
      <alignment horizontal="center" vertical="center" wrapText="1"/>
    </xf>
    <xf numFmtId="0" fontId="19" fillId="0" borderId="0" xfId="4" applyFont="1" applyAlignment="1">
      <alignment horizontal="left" vertical="center" wrapText="1"/>
    </xf>
    <xf numFmtId="0" fontId="20" fillId="0" borderId="0" xfId="11" applyFont="1" applyBorder="1" applyAlignment="1">
      <alignment horizontal="left" vertical="center" wrapText="1"/>
    </xf>
    <xf numFmtId="0" fontId="17" fillId="0" borderId="1" xfId="11" applyFont="1" applyBorder="1" applyAlignment="1">
      <alignment horizontal="left" vertical="center" wrapText="1"/>
    </xf>
    <xf numFmtId="0" fontId="17" fillId="0" borderId="3" xfId="11" applyFont="1" applyBorder="1" applyAlignment="1">
      <alignment horizontal="center" vertical="center" wrapText="1"/>
    </xf>
    <xf numFmtId="0" fontId="17" fillId="0" borderId="1" xfId="11" applyFont="1" applyBorder="1" applyAlignment="1">
      <alignment horizontal="center" vertical="center" wrapText="1"/>
    </xf>
    <xf numFmtId="0" fontId="17" fillId="0" borderId="2" xfId="11" applyFont="1" applyBorder="1" applyAlignment="1">
      <alignment horizontal="center" vertical="center" wrapText="1"/>
    </xf>
    <xf numFmtId="0" fontId="17" fillId="0" borderId="3" xfId="4"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6" fillId="0" borderId="0" xfId="0" applyNumberFormat="1" applyFont="1" applyBorder="1" applyAlignment="1">
      <alignment horizontal="center" vertical="center" wrapText="1"/>
    </xf>
    <xf numFmtId="188" fontId="7" fillId="0" borderId="0" xfId="1" applyNumberFormat="1" applyFont="1" applyFill="1" applyBorder="1" applyAlignment="1">
      <alignment vertical="center"/>
    </xf>
    <xf numFmtId="2" fontId="4" fillId="0" borderId="0" xfId="0" applyNumberFormat="1" applyFont="1" applyAlignment="1">
      <alignment horizontal="center" vertical="center"/>
    </xf>
    <xf numFmtId="0" fontId="4" fillId="0" borderId="0" xfId="0" applyFont="1" applyBorder="1" applyAlignment="1">
      <alignment vertical="center"/>
    </xf>
    <xf numFmtId="0" fontId="8" fillId="0" borderId="3" xfId="0" applyNumberFormat="1" applyFont="1" applyBorder="1" applyAlignment="1">
      <alignment horizontal="left" vertical="center" wrapText="1"/>
    </xf>
    <xf numFmtId="0" fontId="4" fillId="0" borderId="0" xfId="0" applyFont="1" applyFill="1" applyBorder="1" applyAlignment="1">
      <alignment horizontal="center" vertical="center"/>
    </xf>
    <xf numFmtId="0" fontId="20" fillId="0" borderId="0" xfId="14" applyFont="1" applyFill="1" applyBorder="1" applyAlignment="1">
      <alignment horizontal="left" vertical="center" wrapText="1"/>
    </xf>
    <xf numFmtId="0" fontId="58" fillId="0" borderId="0" xfId="0" applyFont="1" applyFill="1" applyBorder="1" applyAlignment="1">
      <alignment vertical="center" wrapText="1"/>
    </xf>
    <xf numFmtId="0" fontId="8" fillId="0" borderId="0" xfId="0" applyFont="1" applyFill="1" applyBorder="1" applyAlignment="1">
      <alignment vertical="center"/>
    </xf>
    <xf numFmtId="0" fontId="59" fillId="0" borderId="0" xfId="0" applyFont="1" applyFill="1" applyBorder="1" applyAlignment="1">
      <alignment vertical="center" wrapText="1"/>
    </xf>
    <xf numFmtId="0" fontId="0" fillId="0" borderId="0" xfId="0" applyFill="1" applyBorder="1" applyAlignment="1">
      <alignment vertical="center" wrapText="1"/>
    </xf>
    <xf numFmtId="3" fontId="20" fillId="0" borderId="0" xfId="14" applyNumberFormat="1" applyFont="1" applyFill="1" applyBorder="1" applyAlignment="1">
      <alignment horizontal="right" vertical="center" wrapText="1"/>
    </xf>
    <xf numFmtId="3" fontId="6"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13" fillId="0" borderId="3" xfId="0" applyFont="1" applyFill="1" applyBorder="1" applyAlignment="1">
      <alignment horizontal="left" vertical="center" wrapText="1"/>
    </xf>
    <xf numFmtId="189" fontId="5" fillId="0" borderId="0" xfId="0" applyNumberFormat="1" applyFont="1" applyAlignment="1">
      <alignment horizontal="right" vertical="center"/>
    </xf>
    <xf numFmtId="189" fontId="7" fillId="0" borderId="0" xfId="7" applyNumberFormat="1" applyFont="1" applyFill="1" applyBorder="1" applyAlignment="1">
      <alignment horizontal="right" vertical="center" wrapText="1"/>
    </xf>
    <xf numFmtId="2" fontId="5" fillId="0" borderId="0" xfId="0" applyNumberFormat="1" applyFont="1" applyAlignment="1">
      <alignment horizontal="center" vertical="center"/>
    </xf>
    <xf numFmtId="0" fontId="60" fillId="0" borderId="0" xfId="15" applyNumberFormat="1" applyFont="1" applyFill="1" applyBorder="1" applyAlignment="1"/>
    <xf numFmtId="0" fontId="7" fillId="0" borderId="1" xfId="5" applyFont="1" applyBorder="1" applyAlignment="1">
      <alignment horizontal="center" vertical="center" wrapText="1"/>
    </xf>
    <xf numFmtId="2" fontId="5" fillId="0" borderId="1" xfId="0" applyNumberFormat="1" applyFont="1" applyBorder="1" applyAlignment="1">
      <alignment horizontal="center" vertical="center"/>
    </xf>
    <xf numFmtId="0" fontId="17" fillId="0" borderId="1" xfId="4" applyFont="1" applyFill="1" applyBorder="1" applyAlignment="1">
      <alignment horizontal="left" vertical="center" wrapText="1"/>
    </xf>
    <xf numFmtId="0" fontId="61" fillId="0" borderId="0" xfId="0" applyFont="1" applyFill="1" applyBorder="1"/>
    <xf numFmtId="0" fontId="17" fillId="0" borderId="1" xfId="4" applyFont="1" applyFill="1" applyBorder="1" applyAlignment="1">
      <alignment horizontal="center" vertical="center"/>
    </xf>
    <xf numFmtId="0" fontId="7" fillId="0" borderId="0" xfId="6" applyFont="1" applyFill="1" applyBorder="1" applyAlignment="1">
      <alignment horizontal="center"/>
    </xf>
    <xf numFmtId="0" fontId="19" fillId="0" borderId="3" xfId="4" applyFont="1" applyFill="1" applyBorder="1" applyAlignment="1">
      <alignment horizontal="left" vertical="center" wrapText="1"/>
    </xf>
    <xf numFmtId="0" fontId="20" fillId="0" borderId="0" xfId="4" applyFont="1" applyFill="1" applyBorder="1" applyAlignment="1">
      <alignment horizontal="left" vertical="center" wrapText="1"/>
    </xf>
    <xf numFmtId="2" fontId="62" fillId="0" borderId="0" xfId="0" applyNumberFormat="1" applyFont="1" applyFill="1" applyBorder="1" applyAlignment="1">
      <alignment vertical="center"/>
    </xf>
    <xf numFmtId="4" fontId="62" fillId="0" borderId="0" xfId="0" applyNumberFormat="1" applyFont="1" applyFill="1" applyBorder="1" applyAlignment="1">
      <alignment vertical="center"/>
    </xf>
  </cellXfs>
  <cellStyles count="16">
    <cellStyle name="Millares" xfId="1" builtinId="3"/>
    <cellStyle name="Millares 2 2 2" xfId="7"/>
    <cellStyle name="Normal" xfId="0" builtinId="0"/>
    <cellStyle name="Normal 125" xfId="10"/>
    <cellStyle name="Normal 133" xfId="15"/>
    <cellStyle name="Normal 2" xfId="3"/>
    <cellStyle name="Normal 2 11" xfId="11"/>
    <cellStyle name="Normal 2 2" xfId="4"/>
    <cellStyle name="Normal 2 2 2" xfId="6"/>
    <cellStyle name="Normal 2 7" xfId="8"/>
    <cellStyle name="Normal 3" xfId="5"/>
    <cellStyle name="Normal 4" xfId="9"/>
    <cellStyle name="Normal 5" xfId="13"/>
    <cellStyle name="Normal 6" xfId="12"/>
    <cellStyle name="Normal 7 2 10" xfId="1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sqref="A1:C1"/>
    </sheetView>
  </sheetViews>
  <sheetFormatPr baseColWidth="10" defaultRowHeight="15" x14ac:dyDescent="0.25"/>
  <cols>
    <col min="1" max="3" width="15.85546875" customWidth="1"/>
  </cols>
  <sheetData>
    <row r="1" spans="1:3" ht="53.25" customHeight="1" x14ac:dyDescent="0.25">
      <c r="A1" s="419" t="s">
        <v>0</v>
      </c>
      <c r="B1" s="419"/>
      <c r="C1" s="419"/>
    </row>
    <row r="2" spans="1:3" ht="25.5" x14ac:dyDescent="0.25">
      <c r="A2" s="1" t="s">
        <v>1</v>
      </c>
      <c r="B2" s="1" t="s">
        <v>2</v>
      </c>
      <c r="C2" s="1" t="s">
        <v>3</v>
      </c>
    </row>
    <row r="3" spans="1:3" ht="15" customHeight="1" x14ac:dyDescent="0.25">
      <c r="A3" s="2">
        <v>1900</v>
      </c>
      <c r="B3" s="3">
        <v>13.607272</v>
      </c>
      <c r="C3" s="4">
        <v>0.69217667472887268</v>
      </c>
    </row>
    <row r="4" spans="1:3" ht="15" customHeight="1" x14ac:dyDescent="0.25">
      <c r="A4" s="2">
        <v>1910</v>
      </c>
      <c r="B4" s="3">
        <v>15.160368999999999</v>
      </c>
      <c r="C4" s="4">
        <v>1.0866654273579579</v>
      </c>
    </row>
    <row r="5" spans="1:3" ht="15" customHeight="1" x14ac:dyDescent="0.25">
      <c r="A5" s="2">
        <v>1921</v>
      </c>
      <c r="B5" s="3">
        <v>14.33478</v>
      </c>
      <c r="C5" s="4">
        <v>-0.50776077026131183</v>
      </c>
    </row>
    <row r="6" spans="1:3" ht="15" customHeight="1" x14ac:dyDescent="0.25">
      <c r="A6" s="2">
        <v>1930</v>
      </c>
      <c r="B6" s="3">
        <v>16.552721999999999</v>
      </c>
      <c r="C6" s="4">
        <v>1.6113083144647655</v>
      </c>
    </row>
    <row r="7" spans="1:3" ht="15" customHeight="1" x14ac:dyDescent="0.25">
      <c r="A7" s="2">
        <v>1940</v>
      </c>
      <c r="B7" s="3">
        <v>19.653552000000001</v>
      </c>
      <c r="C7" s="4">
        <v>1.7319017336180798</v>
      </c>
    </row>
    <row r="8" spans="1:3" ht="15" customHeight="1" x14ac:dyDescent="0.25">
      <c r="A8" s="2">
        <v>1950</v>
      </c>
      <c r="B8" s="3">
        <v>25.791017</v>
      </c>
      <c r="C8" s="4">
        <v>2.7549474677385444</v>
      </c>
    </row>
    <row r="9" spans="1:3" ht="15" customHeight="1" x14ac:dyDescent="0.25">
      <c r="A9" s="2">
        <v>1960</v>
      </c>
      <c r="B9" s="3">
        <v>34.923129000000003</v>
      </c>
      <c r="C9" s="4">
        <v>3.0776403279213493</v>
      </c>
    </row>
    <row r="10" spans="1:3" ht="15" customHeight="1" x14ac:dyDescent="0.25">
      <c r="A10" s="2">
        <v>1970</v>
      </c>
      <c r="B10" s="3">
        <v>48.225237999999997</v>
      </c>
      <c r="C10" s="4">
        <v>3.2799747656845124</v>
      </c>
    </row>
    <row r="11" spans="1:3" ht="15" customHeight="1" x14ac:dyDescent="0.25">
      <c r="A11" s="2">
        <v>1980</v>
      </c>
      <c r="B11" s="3">
        <v>66.846833000000004</v>
      </c>
      <c r="C11" s="4">
        <v>3.3191074361327511</v>
      </c>
    </row>
    <row r="12" spans="1:3" ht="15" customHeight="1" x14ac:dyDescent="0.25">
      <c r="A12" s="5">
        <v>1990</v>
      </c>
      <c r="B12" s="3">
        <v>87.064847</v>
      </c>
      <c r="C12" s="4">
        <v>2.6777162267705545</v>
      </c>
    </row>
    <row r="13" spans="1:3" ht="15" customHeight="1" x14ac:dyDescent="0.25">
      <c r="A13" s="6">
        <v>2000</v>
      </c>
      <c r="B13" s="3">
        <v>100.89581099999999</v>
      </c>
      <c r="C13" s="4">
        <v>1.4852741936382641</v>
      </c>
    </row>
    <row r="14" spans="1:3" ht="15" customHeight="1" x14ac:dyDescent="0.25">
      <c r="A14" s="6">
        <v>2010</v>
      </c>
      <c r="B14" s="7">
        <v>114.25555544903629</v>
      </c>
      <c r="C14" s="4">
        <v>1.251255951630692</v>
      </c>
    </row>
    <row r="15" spans="1:3" x14ac:dyDescent="0.25">
      <c r="A15" s="8">
        <v>2015</v>
      </c>
      <c r="B15" s="9">
        <v>121.00581541577512</v>
      </c>
      <c r="C15" s="10">
        <v>1.1546340634702279</v>
      </c>
    </row>
    <row r="16" spans="1:3" ht="23.25" customHeight="1" x14ac:dyDescent="0.25">
      <c r="A16" s="420" t="s">
        <v>4</v>
      </c>
      <c r="B16" s="420"/>
      <c r="C16" s="420"/>
    </row>
    <row r="17" spans="1:3" ht="108.75" customHeight="1" x14ac:dyDescent="0.25">
      <c r="A17" s="420" t="s">
        <v>5</v>
      </c>
      <c r="B17" s="420"/>
      <c r="C17" s="420"/>
    </row>
    <row r="18" spans="1:3" ht="15" customHeight="1" x14ac:dyDescent="0.25"/>
  </sheetData>
  <mergeCells count="3">
    <mergeCell ref="A1:C1"/>
    <mergeCell ref="A16:C16"/>
    <mergeCell ref="A17:C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sqref="A1:H1"/>
    </sheetView>
  </sheetViews>
  <sheetFormatPr baseColWidth="10" defaultColWidth="10.85546875" defaultRowHeight="15" x14ac:dyDescent="0.25"/>
  <cols>
    <col min="1" max="1" width="9.7109375" style="59" customWidth="1"/>
    <col min="2" max="2" width="11.85546875" style="59" customWidth="1"/>
    <col min="3" max="3" width="10.7109375" style="59" customWidth="1"/>
    <col min="4" max="4" width="16.28515625" style="59" customWidth="1"/>
    <col min="5" max="5" width="11.7109375" style="59" customWidth="1"/>
    <col min="6" max="6" width="16.140625" style="59" customWidth="1"/>
    <col min="7" max="7" width="10.7109375" style="59" customWidth="1"/>
    <col min="8" max="8" width="16.7109375" style="59" customWidth="1"/>
    <col min="9" max="9" width="15.7109375" style="59" customWidth="1"/>
    <col min="10" max="16384" width="10.85546875" style="59"/>
  </cols>
  <sheetData>
    <row r="1" spans="1:19" ht="37.5" customHeight="1" x14ac:dyDescent="0.25">
      <c r="A1" s="450" t="s">
        <v>51</v>
      </c>
      <c r="B1" s="450"/>
      <c r="C1" s="450"/>
      <c r="D1" s="450"/>
      <c r="E1" s="450"/>
      <c r="F1" s="450"/>
      <c r="G1" s="450"/>
      <c r="H1" s="450"/>
      <c r="I1" s="58"/>
    </row>
    <row r="2" spans="1:19" s="61" customFormat="1" ht="22.5" customHeight="1" x14ac:dyDescent="0.25">
      <c r="A2" s="451" t="s">
        <v>1</v>
      </c>
      <c r="B2" s="451" t="s">
        <v>52</v>
      </c>
      <c r="C2" s="451" t="s">
        <v>53</v>
      </c>
      <c r="D2" s="451"/>
      <c r="E2" s="451" t="s">
        <v>54</v>
      </c>
      <c r="F2" s="451"/>
      <c r="G2" s="453" t="s">
        <v>10</v>
      </c>
      <c r="H2" s="453"/>
      <c r="I2" s="60"/>
    </row>
    <row r="3" spans="1:19" s="61" customFormat="1" ht="25.5" x14ac:dyDescent="0.25">
      <c r="A3" s="452"/>
      <c r="B3" s="452"/>
      <c r="C3" s="62" t="s">
        <v>10</v>
      </c>
      <c r="D3" s="62" t="s">
        <v>55</v>
      </c>
      <c r="E3" s="62" t="s">
        <v>10</v>
      </c>
      <c r="F3" s="62" t="s">
        <v>55</v>
      </c>
      <c r="G3" s="62" t="s">
        <v>10</v>
      </c>
      <c r="H3" s="62" t="s">
        <v>55</v>
      </c>
      <c r="I3" s="60"/>
      <c r="P3" s="63"/>
      <c r="Q3" s="63"/>
      <c r="R3" s="63"/>
      <c r="S3" s="63"/>
    </row>
    <row r="4" spans="1:19" s="63" customFormat="1" ht="12" x14ac:dyDescent="0.25">
      <c r="A4" s="64">
        <v>2003</v>
      </c>
      <c r="B4" s="65">
        <v>7695623.5730000008</v>
      </c>
      <c r="C4" s="65">
        <v>372517.6</v>
      </c>
      <c r="D4" s="66">
        <v>4.8406421710512628</v>
      </c>
      <c r="E4" s="65">
        <v>70037.099999999991</v>
      </c>
      <c r="F4" s="36">
        <v>0.91008999299456228</v>
      </c>
      <c r="G4" s="65">
        <v>442554.69999999995</v>
      </c>
      <c r="H4" s="67">
        <v>5.7507321635727822</v>
      </c>
      <c r="I4" s="68"/>
    </row>
    <row r="5" spans="1:19" s="63" customFormat="1" ht="12" x14ac:dyDescent="0.25">
      <c r="A5" s="64">
        <v>2004</v>
      </c>
      <c r="B5" s="65">
        <v>8693240.0025000013</v>
      </c>
      <c r="C5" s="65">
        <v>411821</v>
      </c>
      <c r="D5" s="66">
        <v>4.7372556133451802</v>
      </c>
      <c r="E5" s="65">
        <v>37570.1</v>
      </c>
      <c r="F5" s="36">
        <v>0.43217603550799921</v>
      </c>
      <c r="G5" s="65">
        <v>449391.1</v>
      </c>
      <c r="H5" s="67">
        <v>5.1694316488531795</v>
      </c>
      <c r="I5" s="68"/>
    </row>
    <row r="6" spans="1:19" s="63" customFormat="1" ht="12" x14ac:dyDescent="0.25">
      <c r="A6" s="64">
        <v>2005</v>
      </c>
      <c r="B6" s="65">
        <v>9441350.1370000001</v>
      </c>
      <c r="C6" s="65">
        <v>413734</v>
      </c>
      <c r="D6" s="66">
        <v>4.3821486757344692</v>
      </c>
      <c r="E6" s="65">
        <v>37734.5</v>
      </c>
      <c r="F6" s="36">
        <v>0.39967271049636316</v>
      </c>
      <c r="G6" s="65">
        <v>451468.5</v>
      </c>
      <c r="H6" s="67">
        <v>4.781821386230833</v>
      </c>
      <c r="I6" s="68"/>
    </row>
    <row r="7" spans="1:19" s="63" customFormat="1" ht="12" x14ac:dyDescent="0.25">
      <c r="A7" s="64">
        <v>2006</v>
      </c>
      <c r="B7" s="65">
        <v>10538114.506750001</v>
      </c>
      <c r="C7" s="65">
        <v>505490.5</v>
      </c>
      <c r="D7" s="66">
        <v>4.7967831406293513</v>
      </c>
      <c r="E7" s="65">
        <v>40626.899999999994</v>
      </c>
      <c r="F7" s="36">
        <v>0.38552342521973126</v>
      </c>
      <c r="G7" s="65">
        <v>546117.4</v>
      </c>
      <c r="H7" s="67">
        <v>5.1823065658490837</v>
      </c>
      <c r="I7" s="68"/>
    </row>
    <row r="8" spans="1:19" s="63" customFormat="1" ht="12" x14ac:dyDescent="0.25">
      <c r="A8" s="64">
        <v>2007</v>
      </c>
      <c r="B8" s="65">
        <v>11403263.292250002</v>
      </c>
      <c r="C8" s="65">
        <v>690427.2</v>
      </c>
      <c r="D8" s="66">
        <v>6.0546457825737905</v>
      </c>
      <c r="E8" s="65">
        <v>37028.400000000001</v>
      </c>
      <c r="F8" s="36">
        <v>0.3247175747065808</v>
      </c>
      <c r="G8" s="65">
        <v>727455.6</v>
      </c>
      <c r="H8" s="67">
        <v>6.3793633572803721</v>
      </c>
      <c r="I8" s="68"/>
    </row>
    <row r="9" spans="1:19" s="63" customFormat="1" ht="12" x14ac:dyDescent="0.25">
      <c r="A9" s="64">
        <v>2008</v>
      </c>
      <c r="B9" s="65">
        <v>12256863.469250001</v>
      </c>
      <c r="C9" s="65">
        <v>852834.5</v>
      </c>
      <c r="D9" s="66">
        <v>6.9580158263130674</v>
      </c>
      <c r="E9" s="65">
        <v>54117.9</v>
      </c>
      <c r="F9" s="36">
        <v>0.44153139288669485</v>
      </c>
      <c r="G9" s="65">
        <v>906952.4</v>
      </c>
      <c r="H9" s="67">
        <v>7.3995472191997633</v>
      </c>
      <c r="I9" s="68"/>
    </row>
    <row r="10" spans="1:19" s="63" customFormat="1" ht="12" x14ac:dyDescent="0.25">
      <c r="A10" s="64">
        <v>2009</v>
      </c>
      <c r="B10" s="65">
        <v>12093889.912</v>
      </c>
      <c r="C10" s="65">
        <v>874932.7</v>
      </c>
      <c r="D10" s="66">
        <v>7.2345019374772033</v>
      </c>
      <c r="E10" s="65">
        <v>66398.100000000006</v>
      </c>
      <c r="F10" s="36">
        <v>0.54902186544725684</v>
      </c>
      <c r="G10" s="65">
        <v>941330.79999999993</v>
      </c>
      <c r="H10" s="67">
        <v>7.7835238029244591</v>
      </c>
      <c r="I10" s="68"/>
    </row>
    <row r="11" spans="1:19" s="63" customFormat="1" ht="12" x14ac:dyDescent="0.25">
      <c r="A11" s="64">
        <v>2010</v>
      </c>
      <c r="B11" s="65">
        <v>13282061.03425</v>
      </c>
      <c r="C11" s="65">
        <v>954651.8</v>
      </c>
      <c r="D11" s="66">
        <v>7.1875275797805154</v>
      </c>
      <c r="E11" s="65">
        <v>86017.600000000006</v>
      </c>
      <c r="F11" s="36">
        <v>0.64762238163331232</v>
      </c>
      <c r="G11" s="65">
        <v>1040669.4</v>
      </c>
      <c r="H11" s="67">
        <v>7.8351499614138289</v>
      </c>
      <c r="I11" s="68"/>
    </row>
    <row r="12" spans="1:19" s="63" customFormat="1" ht="12" x14ac:dyDescent="0.25">
      <c r="A12" s="64">
        <v>2011</v>
      </c>
      <c r="B12" s="65">
        <v>14550013.91275</v>
      </c>
      <c r="C12" s="65">
        <v>1111287</v>
      </c>
      <c r="D12" s="66">
        <v>7.6377040370125879</v>
      </c>
      <c r="E12" s="65">
        <v>115805.2</v>
      </c>
      <c r="F12" s="36">
        <v>0.79591126643886789</v>
      </c>
      <c r="G12" s="65">
        <v>1227092.2</v>
      </c>
      <c r="H12" s="67">
        <v>8.4336153034514556</v>
      </c>
      <c r="I12" s="68"/>
    </row>
    <row r="13" spans="1:19" s="63" customFormat="1" ht="12" x14ac:dyDescent="0.25">
      <c r="A13" s="64">
        <v>2012</v>
      </c>
      <c r="B13" s="65">
        <v>15626906.63425</v>
      </c>
      <c r="C13" s="65">
        <v>1196651.5</v>
      </c>
      <c r="D13" s="66">
        <v>7.657635180191452</v>
      </c>
      <c r="E13" s="65">
        <v>150176.5</v>
      </c>
      <c r="F13" s="36">
        <v>0.96101233286217547</v>
      </c>
      <c r="G13" s="65">
        <v>1346828</v>
      </c>
      <c r="H13" s="67">
        <v>8.6186475130536273</v>
      </c>
      <c r="I13" s="68"/>
    </row>
    <row r="14" spans="1:19" s="63" customFormat="1" ht="12" x14ac:dyDescent="0.25">
      <c r="A14" s="64">
        <v>2013</v>
      </c>
      <c r="B14" s="65">
        <v>16118030.63625</v>
      </c>
      <c r="C14" s="65">
        <v>1320439.5</v>
      </c>
      <c r="D14" s="66">
        <v>8.1923128811424792</v>
      </c>
      <c r="E14" s="65">
        <v>197177.9</v>
      </c>
      <c r="F14" s="36">
        <v>1.2233374191294821</v>
      </c>
      <c r="G14" s="65">
        <v>1517617.4</v>
      </c>
      <c r="H14" s="67">
        <v>9.4156503002719614</v>
      </c>
      <c r="I14" s="68"/>
    </row>
    <row r="15" spans="1:19" s="63" customFormat="1" ht="12" x14ac:dyDescent="0.25">
      <c r="A15" s="64">
        <v>2014</v>
      </c>
      <c r="B15" s="65">
        <v>17256000.489500001</v>
      </c>
      <c r="C15" s="65">
        <v>1426347.6</v>
      </c>
      <c r="D15" s="66">
        <v>8.2658064414631287</v>
      </c>
      <c r="E15" s="65">
        <v>246468.5</v>
      </c>
      <c r="F15" s="36">
        <v>1.4283060559135479</v>
      </c>
      <c r="G15" s="65">
        <v>1672816.1</v>
      </c>
      <c r="H15" s="67">
        <v>9.6941124973766772</v>
      </c>
      <c r="I15" s="68"/>
    </row>
    <row r="16" spans="1:19" s="63" customFormat="1" ht="12" x14ac:dyDescent="0.25">
      <c r="A16" s="64">
        <v>2015</v>
      </c>
      <c r="B16" s="65">
        <v>18127177.520750001</v>
      </c>
      <c r="C16" s="65">
        <v>1658210.7</v>
      </c>
      <c r="D16" s="66">
        <v>9.1476496994739662</v>
      </c>
      <c r="E16" s="65">
        <v>289957.09999999998</v>
      </c>
      <c r="F16" s="36">
        <v>1.5995711393463705</v>
      </c>
      <c r="G16" s="65">
        <v>1948167.7999999998</v>
      </c>
      <c r="H16" s="67">
        <v>10.747220838820336</v>
      </c>
      <c r="I16" s="68"/>
    </row>
    <row r="17" spans="1:19" s="63" customFormat="1" ht="12" x14ac:dyDescent="0.25">
      <c r="A17" s="69">
        <v>2016</v>
      </c>
      <c r="B17" s="70">
        <v>18482682.352000002</v>
      </c>
      <c r="C17" s="65">
        <v>1675740.9</v>
      </c>
      <c r="D17" s="66">
        <v>9.0665460136454108</v>
      </c>
      <c r="E17" s="70">
        <v>289156.7</v>
      </c>
      <c r="F17" s="36">
        <v>1.5644736759148519</v>
      </c>
      <c r="G17" s="65">
        <v>1964897.5999999999</v>
      </c>
      <c r="H17" s="67">
        <v>10.631019689560262</v>
      </c>
      <c r="I17" s="68"/>
    </row>
    <row r="18" spans="1:19" ht="50.25" customHeight="1" x14ac:dyDescent="0.25">
      <c r="A18" s="448" t="s">
        <v>56</v>
      </c>
      <c r="B18" s="448"/>
      <c r="C18" s="448"/>
      <c r="D18" s="448"/>
      <c r="E18" s="448"/>
      <c r="F18" s="448"/>
      <c r="G18" s="448"/>
      <c r="H18" s="448"/>
      <c r="P18" s="63"/>
      <c r="Q18" s="63"/>
      <c r="R18" s="63"/>
      <c r="S18" s="63"/>
    </row>
    <row r="19" spans="1:19" ht="99" customHeight="1" x14ac:dyDescent="0.25">
      <c r="A19" s="449" t="s">
        <v>57</v>
      </c>
      <c r="B19" s="449"/>
      <c r="C19" s="449"/>
      <c r="D19" s="449"/>
      <c r="E19" s="449"/>
      <c r="F19" s="449"/>
      <c r="G19" s="449"/>
      <c r="H19" s="449"/>
      <c r="P19" s="63"/>
      <c r="Q19" s="63"/>
      <c r="R19" s="63"/>
      <c r="S19" s="63"/>
    </row>
    <row r="20" spans="1:19" x14ac:dyDescent="0.25">
      <c r="P20" s="63"/>
      <c r="Q20" s="63"/>
      <c r="R20" s="63"/>
      <c r="S20" s="63"/>
    </row>
  </sheetData>
  <mergeCells count="8">
    <mergeCell ref="A18:H18"/>
    <mergeCell ref="A19:H19"/>
    <mergeCell ref="A1:H1"/>
    <mergeCell ref="A2:A3"/>
    <mergeCell ref="B2:B3"/>
    <mergeCell ref="C2:D2"/>
    <mergeCell ref="E2:F2"/>
    <mergeCell ref="G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D1"/>
    </sheetView>
  </sheetViews>
  <sheetFormatPr baseColWidth="10" defaultColWidth="10.85546875" defaultRowHeight="13.5" x14ac:dyDescent="0.25"/>
  <cols>
    <col min="1" max="2" width="14.7109375" style="72" customWidth="1"/>
    <col min="3" max="3" width="11.85546875" style="72" customWidth="1"/>
    <col min="4" max="4" width="18.85546875" style="72" customWidth="1"/>
    <col min="5" max="16384" width="10.85546875" style="72"/>
  </cols>
  <sheetData>
    <row r="1" spans="1:13" ht="33.75" customHeight="1" x14ac:dyDescent="0.25">
      <c r="A1" s="429" t="s">
        <v>58</v>
      </c>
      <c r="B1" s="429"/>
      <c r="C1" s="429"/>
      <c r="D1" s="429"/>
      <c r="E1" s="71"/>
      <c r="F1" s="71"/>
      <c r="G1" s="71"/>
      <c r="H1" s="71"/>
      <c r="I1" s="71"/>
      <c r="J1" s="71"/>
      <c r="K1" s="71"/>
      <c r="L1" s="71"/>
      <c r="M1" s="71"/>
    </row>
    <row r="2" spans="1:13" ht="38.25" x14ac:dyDescent="0.25">
      <c r="A2" s="31" t="s">
        <v>1</v>
      </c>
      <c r="B2" s="31" t="s">
        <v>59</v>
      </c>
      <c r="C2" s="31" t="s">
        <v>60</v>
      </c>
      <c r="D2" s="31" t="s">
        <v>61</v>
      </c>
    </row>
    <row r="3" spans="1:13" x14ac:dyDescent="0.25">
      <c r="A3" s="34">
        <v>2005</v>
      </c>
      <c r="B3" s="35">
        <v>94.496301681516996</v>
      </c>
      <c r="C3" s="35">
        <v>91.055045478842999</v>
      </c>
      <c r="D3" s="73">
        <v>96.359366128327508</v>
      </c>
      <c r="E3" s="71"/>
    </row>
    <row r="4" spans="1:13" x14ac:dyDescent="0.25">
      <c r="A4" s="34">
        <v>2006</v>
      </c>
      <c r="B4" s="35">
        <v>96.992030489826504</v>
      </c>
      <c r="C4" s="35">
        <v>95.609058293158498</v>
      </c>
      <c r="D4" s="73">
        <v>98.579111624086011</v>
      </c>
      <c r="E4" s="71"/>
    </row>
    <row r="5" spans="1:13" x14ac:dyDescent="0.25">
      <c r="A5" s="34">
        <v>2007</v>
      </c>
      <c r="B5" s="35">
        <v>97.957103946447745</v>
      </c>
      <c r="C5" s="35">
        <v>98.619046981868252</v>
      </c>
      <c r="D5" s="73">
        <v>100.6759117570455</v>
      </c>
      <c r="E5" s="71"/>
    </row>
    <row r="6" spans="1:13" x14ac:dyDescent="0.25">
      <c r="A6" s="34">
        <v>2008</v>
      </c>
      <c r="B6" s="35">
        <v>100</v>
      </c>
      <c r="C6" s="35">
        <v>99.999999999999744</v>
      </c>
      <c r="D6" s="73">
        <v>100.0045023189785</v>
      </c>
      <c r="E6" s="71"/>
    </row>
    <row r="7" spans="1:13" x14ac:dyDescent="0.25">
      <c r="A7" s="34">
        <v>2009</v>
      </c>
      <c r="B7" s="35">
        <v>100.36720258994251</v>
      </c>
      <c r="C7" s="35">
        <v>95.299661137053249</v>
      </c>
      <c r="D7" s="73">
        <v>94.944390377606751</v>
      </c>
      <c r="E7" s="71"/>
    </row>
    <row r="8" spans="1:13" x14ac:dyDescent="0.25">
      <c r="A8" s="34">
        <v>2010</v>
      </c>
      <c r="B8" s="35">
        <v>101.92715910544825</v>
      </c>
      <c r="C8" s="35">
        <v>100.16966297946475</v>
      </c>
      <c r="D8" s="73">
        <v>98.265728886438993</v>
      </c>
      <c r="E8" s="71"/>
    </row>
    <row r="9" spans="1:13" x14ac:dyDescent="0.25">
      <c r="A9" s="34">
        <v>2011</v>
      </c>
      <c r="B9" s="35">
        <v>104.31167299152875</v>
      </c>
      <c r="C9" s="35">
        <v>104.22113907296999</v>
      </c>
      <c r="D9" s="73">
        <v>99.896508941917006</v>
      </c>
      <c r="E9" s="71"/>
    </row>
    <row r="10" spans="1:13" x14ac:dyDescent="0.25">
      <c r="A10" s="34">
        <v>2012</v>
      </c>
      <c r="B10" s="35">
        <v>107.57744527792275</v>
      </c>
      <c r="C10" s="35">
        <v>108.40892565522799</v>
      </c>
      <c r="D10" s="73">
        <v>100.77035953076275</v>
      </c>
      <c r="E10" s="71"/>
    </row>
    <row r="11" spans="1:13" x14ac:dyDescent="0.25">
      <c r="A11" s="34">
        <v>2013</v>
      </c>
      <c r="B11" s="35">
        <v>109.03872813115825</v>
      </c>
      <c r="C11" s="35">
        <v>109.88337067299926</v>
      </c>
      <c r="D11" s="73">
        <v>100.764353604826</v>
      </c>
      <c r="E11" s="71"/>
    </row>
    <row r="12" spans="1:13" x14ac:dyDescent="0.25">
      <c r="A12" s="34">
        <v>2014</v>
      </c>
      <c r="B12" s="35">
        <v>109.37325617632825</v>
      </c>
      <c r="C12" s="35">
        <v>112.35059140627274</v>
      </c>
      <c r="D12" s="73">
        <v>102.712202219229</v>
      </c>
      <c r="E12" s="71"/>
    </row>
    <row r="13" spans="1:13" x14ac:dyDescent="0.25">
      <c r="A13" s="34">
        <v>2015</v>
      </c>
      <c r="B13" s="35">
        <v>112.27794732530275</v>
      </c>
      <c r="C13" s="35">
        <v>115.11998396633049</v>
      </c>
      <c r="D13" s="73">
        <v>102.52055154763474</v>
      </c>
      <c r="E13" s="71"/>
    </row>
    <row r="14" spans="1:13" x14ac:dyDescent="0.25">
      <c r="A14" s="38">
        <v>2016</v>
      </c>
      <c r="B14" s="74">
        <v>111.91557437584299</v>
      </c>
      <c r="C14" s="74">
        <v>115.064942902871</v>
      </c>
      <c r="D14" s="75">
        <v>102.814057421938</v>
      </c>
      <c r="E14" s="71"/>
    </row>
    <row r="15" spans="1:13" s="76" customFormat="1" ht="71.25" customHeight="1" x14ac:dyDescent="0.25">
      <c r="A15" s="438" t="s">
        <v>62</v>
      </c>
      <c r="B15" s="438"/>
      <c r="C15" s="438"/>
      <c r="D15" s="438"/>
    </row>
    <row r="16" spans="1:13" s="76" customFormat="1" ht="54.75" customHeight="1" x14ac:dyDescent="0.25">
      <c r="A16" s="438" t="s">
        <v>63</v>
      </c>
      <c r="B16" s="438"/>
      <c r="C16" s="438"/>
      <c r="D16" s="438"/>
      <c r="E16" s="77"/>
    </row>
  </sheetData>
  <mergeCells count="3">
    <mergeCell ref="A1:D1"/>
    <mergeCell ref="A15:D15"/>
    <mergeCell ref="A16:D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D1"/>
    </sheetView>
  </sheetViews>
  <sheetFormatPr baseColWidth="10" defaultColWidth="10.85546875" defaultRowHeight="15" x14ac:dyDescent="0.25"/>
  <cols>
    <col min="1" max="1" width="11.7109375" style="22" customWidth="1"/>
    <col min="2" max="2" width="14.28515625" style="22" customWidth="1"/>
    <col min="3" max="3" width="13.7109375" style="22" customWidth="1"/>
    <col min="4" max="4" width="19.28515625" style="22" customWidth="1"/>
    <col min="5" max="16384" width="10.85546875" style="22"/>
  </cols>
  <sheetData>
    <row r="1" spans="1:4" ht="49.5" customHeight="1" x14ac:dyDescent="0.25">
      <c r="A1" s="454" t="s">
        <v>64</v>
      </c>
      <c r="B1" s="454"/>
      <c r="C1" s="454"/>
      <c r="D1" s="454"/>
    </row>
    <row r="2" spans="1:4" ht="38.25" x14ac:dyDescent="0.25">
      <c r="A2" s="78" t="s">
        <v>1</v>
      </c>
      <c r="B2" s="79" t="s">
        <v>65</v>
      </c>
      <c r="C2" s="80" t="s">
        <v>29</v>
      </c>
      <c r="D2" s="1" t="s">
        <v>66</v>
      </c>
    </row>
    <row r="3" spans="1:4" x14ac:dyDescent="0.25">
      <c r="A3" s="23">
        <v>1993</v>
      </c>
      <c r="B3" s="20">
        <v>364729.71358664148</v>
      </c>
      <c r="C3" s="20">
        <v>1570146.585</v>
      </c>
      <c r="D3" s="81">
        <v>23.229023141596773</v>
      </c>
    </row>
    <row r="4" spans="1:4" x14ac:dyDescent="0.25">
      <c r="A4" s="23">
        <v>1994</v>
      </c>
      <c r="B4" s="20">
        <v>475226.61291950033</v>
      </c>
      <c r="C4" s="20">
        <v>1779753.5085</v>
      </c>
      <c r="D4" s="81">
        <v>26.701821946120376</v>
      </c>
    </row>
    <row r="5" spans="1:4" x14ac:dyDescent="0.25">
      <c r="A5" s="23">
        <v>1995</v>
      </c>
      <c r="B5" s="20">
        <v>977079.98410961893</v>
      </c>
      <c r="C5" s="20">
        <v>2206943.4555000002</v>
      </c>
      <c r="D5" s="81">
        <v>44.272995833880749</v>
      </c>
    </row>
    <row r="6" spans="1:4" x14ac:dyDescent="0.25">
      <c r="A6" s="23">
        <v>1996</v>
      </c>
      <c r="B6" s="20">
        <v>1400611.0158073024</v>
      </c>
      <c r="C6" s="20">
        <v>3020033.0265000002</v>
      </c>
      <c r="D6" s="81">
        <v>46.377341026316834</v>
      </c>
    </row>
    <row r="7" spans="1:4" x14ac:dyDescent="0.25">
      <c r="A7" s="23">
        <v>1997</v>
      </c>
      <c r="B7" s="20">
        <v>1739106.2835826722</v>
      </c>
      <c r="C7" s="20">
        <v>3805271.9582500001</v>
      </c>
      <c r="D7" s="81">
        <v>45.702549059922298</v>
      </c>
    </row>
    <row r="8" spans="1:4" x14ac:dyDescent="0.25">
      <c r="A8" s="23">
        <v>1998</v>
      </c>
      <c r="B8" s="20">
        <v>2222127.4671057425</v>
      </c>
      <c r="C8" s="20">
        <v>4586365.6522499993</v>
      </c>
      <c r="D8" s="81">
        <v>48.450726252399903</v>
      </c>
    </row>
    <row r="9" spans="1:4" x14ac:dyDescent="0.25">
      <c r="A9" s="23">
        <v>1999</v>
      </c>
      <c r="B9" s="20">
        <v>2650890.8334394326</v>
      </c>
      <c r="C9" s="20">
        <v>5539866.3337500002</v>
      </c>
      <c r="D9" s="81">
        <v>47.851169572263188</v>
      </c>
    </row>
    <row r="10" spans="1:4" ht="15" customHeight="1" x14ac:dyDescent="0.25">
      <c r="A10" s="23">
        <v>2000</v>
      </c>
      <c r="B10" s="20">
        <v>3217741.5599258705</v>
      </c>
      <c r="C10" s="20">
        <v>6464301.7189999996</v>
      </c>
      <c r="D10" s="81">
        <v>49.777094260130568</v>
      </c>
    </row>
    <row r="11" spans="1:4" x14ac:dyDescent="0.25">
      <c r="A11" s="23">
        <v>2001</v>
      </c>
      <c r="B11" s="20">
        <v>3055150.9449891304</v>
      </c>
      <c r="C11" s="20">
        <v>6770398.4795000004</v>
      </c>
      <c r="D11" s="81">
        <v>45.125127483113161</v>
      </c>
    </row>
    <row r="12" spans="1:4" x14ac:dyDescent="0.25">
      <c r="A12" s="23">
        <v>2002</v>
      </c>
      <c r="B12" s="20">
        <v>3180031.9518952253</v>
      </c>
      <c r="C12" s="20">
        <v>7160498.6555000003</v>
      </c>
      <c r="D12" s="81">
        <v>44.410761106038798</v>
      </c>
    </row>
    <row r="13" spans="1:4" x14ac:dyDescent="0.25">
      <c r="A13" s="23">
        <v>2003</v>
      </c>
      <c r="B13" s="20">
        <v>3617887.467863732</v>
      </c>
      <c r="C13" s="20">
        <v>7695623.5730000008</v>
      </c>
      <c r="D13" s="81">
        <v>47.012271761277994</v>
      </c>
    </row>
    <row r="14" spans="1:4" x14ac:dyDescent="0.25">
      <c r="A14" s="23">
        <v>2004</v>
      </c>
      <c r="B14" s="20">
        <v>4324294.696527468</v>
      </c>
      <c r="C14" s="20">
        <v>8693240.0025000013</v>
      </c>
      <c r="D14" s="81">
        <v>49.743187756048236</v>
      </c>
    </row>
    <row r="15" spans="1:4" x14ac:dyDescent="0.25">
      <c r="A15" s="23">
        <v>2005</v>
      </c>
      <c r="B15" s="20">
        <v>4749833.0353601007</v>
      </c>
      <c r="C15" s="20">
        <v>9441350.1370000001</v>
      </c>
      <c r="D15" s="81">
        <v>50.308832597425159</v>
      </c>
    </row>
    <row r="16" spans="1:4" x14ac:dyDescent="0.25">
      <c r="A16" s="23">
        <v>2006</v>
      </c>
      <c r="B16" s="20">
        <v>5519608.3726973524</v>
      </c>
      <c r="C16" s="20">
        <v>10538114.504999999</v>
      </c>
      <c r="D16" s="81">
        <v>52.377570675270931</v>
      </c>
    </row>
    <row r="17" spans="1:4" x14ac:dyDescent="0.25">
      <c r="A17" s="23">
        <v>2007</v>
      </c>
      <c r="B17" s="20">
        <v>6042059.4970132876</v>
      </c>
      <c r="C17" s="20">
        <v>11403263.2925</v>
      </c>
      <c r="D17" s="81">
        <v>52.985354648324126</v>
      </c>
    </row>
    <row r="18" spans="1:4" x14ac:dyDescent="0.25">
      <c r="A18" s="23">
        <v>2008</v>
      </c>
      <c r="B18" s="20">
        <v>6656674.5081073577</v>
      </c>
      <c r="C18" s="20">
        <v>12256863.469999999</v>
      </c>
      <c r="D18" s="81">
        <v>54.309771210230821</v>
      </c>
    </row>
    <row r="19" spans="1:4" x14ac:dyDescent="0.25">
      <c r="A19" s="23">
        <v>2009</v>
      </c>
      <c r="B19" s="20">
        <v>6260629.7333128871</v>
      </c>
      <c r="C19" s="20">
        <v>12093889.912500001</v>
      </c>
      <c r="D19" s="81">
        <v>51.766882108311783</v>
      </c>
    </row>
    <row r="20" spans="1:4" x14ac:dyDescent="0.25">
      <c r="A20" s="23">
        <v>2010</v>
      </c>
      <c r="B20" s="20">
        <v>7560935.0072688684</v>
      </c>
      <c r="C20" s="20">
        <v>13282061.035</v>
      </c>
      <c r="D20" s="81">
        <v>56.925916748498572</v>
      </c>
    </row>
    <row r="21" spans="1:4" x14ac:dyDescent="0.25">
      <c r="A21" s="23">
        <v>2011</v>
      </c>
      <c r="B21" s="20">
        <v>8714165.6462202594</v>
      </c>
      <c r="C21" s="20">
        <v>14550013.914999999</v>
      </c>
      <c r="D21" s="81">
        <v>59.89111554894523</v>
      </c>
    </row>
    <row r="22" spans="1:4" x14ac:dyDescent="0.25">
      <c r="A22" s="23">
        <v>2012</v>
      </c>
      <c r="B22" s="20">
        <v>9756190.5794279575</v>
      </c>
      <c r="C22" s="20">
        <v>15626906.635</v>
      </c>
      <c r="D22" s="81">
        <v>62.432001465835583</v>
      </c>
    </row>
    <row r="23" spans="1:4" x14ac:dyDescent="0.25">
      <c r="A23" s="23">
        <v>2013</v>
      </c>
      <c r="B23" s="20">
        <v>9698822.7916078251</v>
      </c>
      <c r="C23" s="20">
        <v>16118030.635</v>
      </c>
      <c r="D23" s="81">
        <v>60.17374585792767</v>
      </c>
    </row>
    <row r="24" spans="1:4" x14ac:dyDescent="0.25">
      <c r="A24" s="23">
        <v>2014</v>
      </c>
      <c r="B24" s="20">
        <v>10594038.711619932</v>
      </c>
      <c r="C24" s="20">
        <v>17256000.487500001</v>
      </c>
      <c r="D24" s="81">
        <v>61.393361221182751</v>
      </c>
    </row>
    <row r="25" spans="1:4" x14ac:dyDescent="0.25">
      <c r="A25" s="23">
        <v>2015</v>
      </c>
      <c r="B25" s="20">
        <v>12331700.625711134</v>
      </c>
      <c r="C25" s="20">
        <v>18127177.522500001</v>
      </c>
      <c r="D25" s="81">
        <v>68.02879604618343</v>
      </c>
    </row>
    <row r="26" spans="1:4" ht="83.25" customHeight="1" x14ac:dyDescent="0.25">
      <c r="A26" s="455" t="s">
        <v>67</v>
      </c>
      <c r="B26" s="455"/>
      <c r="C26" s="455"/>
      <c r="D26" s="455"/>
    </row>
    <row r="27" spans="1:4" ht="157.5" customHeight="1" x14ac:dyDescent="0.25">
      <c r="A27" s="456" t="s">
        <v>68</v>
      </c>
      <c r="B27" s="456"/>
      <c r="C27" s="456"/>
      <c r="D27" s="456"/>
    </row>
  </sheetData>
  <mergeCells count="3">
    <mergeCell ref="A1:D1"/>
    <mergeCell ref="A26:D26"/>
    <mergeCell ref="A27:D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sqref="A1:C1"/>
    </sheetView>
  </sheetViews>
  <sheetFormatPr baseColWidth="10" defaultRowHeight="15" x14ac:dyDescent="0.25"/>
  <cols>
    <col min="1" max="1" width="16.28515625" customWidth="1"/>
    <col min="2" max="2" width="12.7109375" customWidth="1"/>
    <col min="3" max="3" width="15.7109375" customWidth="1"/>
  </cols>
  <sheetData>
    <row r="1" spans="1:3" ht="58.5" customHeight="1" x14ac:dyDescent="0.25">
      <c r="A1" s="454" t="s">
        <v>69</v>
      </c>
      <c r="B1" s="454"/>
      <c r="C1" s="454"/>
    </row>
    <row r="2" spans="1:3" x14ac:dyDescent="0.25">
      <c r="A2" s="78" t="s">
        <v>1</v>
      </c>
      <c r="B2" s="78" t="s">
        <v>70</v>
      </c>
      <c r="C2" s="78" t="s">
        <v>71</v>
      </c>
    </row>
    <row r="3" spans="1:3" s="83" customFormat="1" ht="12" x14ac:dyDescent="0.2">
      <c r="A3" s="82">
        <v>1990</v>
      </c>
      <c r="B3" s="48">
        <v>12.829619358264001</v>
      </c>
      <c r="C3" s="48" t="s">
        <v>31</v>
      </c>
    </row>
    <row r="4" spans="1:3" s="83" customFormat="1" ht="12" x14ac:dyDescent="0.2">
      <c r="A4" s="82">
        <v>1991</v>
      </c>
      <c r="B4" s="48">
        <v>15.240897864329</v>
      </c>
      <c r="C4" s="48">
        <v>18.794622340153921</v>
      </c>
    </row>
    <row r="5" spans="1:3" s="83" customFormat="1" ht="12" x14ac:dyDescent="0.2">
      <c r="A5" s="82">
        <v>1992</v>
      </c>
      <c r="B5" s="48">
        <v>17.060370670215999</v>
      </c>
      <c r="C5" s="48">
        <v>11.93809460625963</v>
      </c>
    </row>
    <row r="6" spans="1:3" s="83" customFormat="1" ht="12" x14ac:dyDescent="0.2">
      <c r="A6" s="82">
        <v>1993</v>
      </c>
      <c r="B6" s="48">
        <v>18.426767234662002</v>
      </c>
      <c r="C6" s="48">
        <v>8.0091845063569256</v>
      </c>
    </row>
    <row r="7" spans="1:3" s="83" customFormat="1" ht="12" x14ac:dyDescent="0.2">
      <c r="A7" s="82">
        <v>1994</v>
      </c>
      <c r="B7" s="48">
        <v>19.726139318544</v>
      </c>
      <c r="C7" s="48">
        <v>7.0515466296106055</v>
      </c>
    </row>
    <row r="8" spans="1:3" s="83" customFormat="1" ht="12" x14ac:dyDescent="0.2">
      <c r="A8" s="82">
        <v>1995</v>
      </c>
      <c r="B8" s="48">
        <v>29.977045058028999</v>
      </c>
      <c r="C8" s="48">
        <v>51.966102306944606</v>
      </c>
    </row>
    <row r="9" spans="1:3" s="83" customFormat="1" ht="12" x14ac:dyDescent="0.2">
      <c r="A9" s="82">
        <v>1996</v>
      </c>
      <c r="B9" s="48">
        <v>38.282127940254</v>
      </c>
      <c r="C9" s="48">
        <v>27.704808349682828</v>
      </c>
    </row>
    <row r="10" spans="1:3" s="83" customFormat="1" ht="12" x14ac:dyDescent="0.2">
      <c r="A10" s="82">
        <v>1997</v>
      </c>
      <c r="B10" s="48">
        <v>44.299506554585001</v>
      </c>
      <c r="C10" s="48">
        <v>15.718506096949936</v>
      </c>
    </row>
    <row r="11" spans="1:3" s="83" customFormat="1" ht="12" x14ac:dyDescent="0.2">
      <c r="A11" s="82">
        <v>1998</v>
      </c>
      <c r="B11" s="48">
        <v>52.543265583085997</v>
      </c>
      <c r="C11" s="48">
        <v>18.609144141014731</v>
      </c>
    </row>
    <row r="12" spans="1:3" s="83" customFormat="1" ht="12" x14ac:dyDescent="0.2">
      <c r="A12" s="82">
        <v>1999</v>
      </c>
      <c r="B12" s="48">
        <v>59.015892575148001</v>
      </c>
      <c r="C12" s="48">
        <v>12.318661431172217</v>
      </c>
    </row>
    <row r="13" spans="1:3" s="83" customFormat="1" ht="12" x14ac:dyDescent="0.2">
      <c r="A13" s="82">
        <v>2000</v>
      </c>
      <c r="B13" s="48">
        <v>64.303307262108007</v>
      </c>
      <c r="C13" s="48">
        <v>8.9593064787205634</v>
      </c>
    </row>
    <row r="14" spans="1:3" s="83" customFormat="1" ht="12" x14ac:dyDescent="0.2">
      <c r="A14" s="82">
        <v>2001</v>
      </c>
      <c r="B14" s="48">
        <v>67.134902470813003</v>
      </c>
      <c r="C14" s="48">
        <v>4.4034985590446718</v>
      </c>
    </row>
    <row r="15" spans="1:3" s="83" customFormat="1" ht="12" x14ac:dyDescent="0.2">
      <c r="A15" s="82">
        <v>2002</v>
      </c>
      <c r="B15" s="48">
        <v>70.961913759455996</v>
      </c>
      <c r="C15" s="48">
        <v>5.7004794045940388</v>
      </c>
    </row>
    <row r="16" spans="1:3" s="83" customFormat="1" ht="12" x14ac:dyDescent="0.2">
      <c r="A16" s="82">
        <v>2003</v>
      </c>
      <c r="B16" s="48">
        <v>73.783729734575999</v>
      </c>
      <c r="C16" s="48">
        <v>3.9765218067332464</v>
      </c>
    </row>
    <row r="17" spans="1:3" s="83" customFormat="1" ht="12" x14ac:dyDescent="0.2">
      <c r="A17" s="82">
        <v>2004</v>
      </c>
      <c r="B17" s="48">
        <v>77.613731182722006</v>
      </c>
      <c r="C17" s="48">
        <v>5.1908482560095059</v>
      </c>
    </row>
    <row r="18" spans="1:3" s="83" customFormat="1" ht="12" x14ac:dyDescent="0.2">
      <c r="A18" s="82">
        <v>2005</v>
      </c>
      <c r="B18" s="48">
        <v>80.200395826581001</v>
      </c>
      <c r="C18" s="48">
        <v>3.3327410039975414</v>
      </c>
    </row>
    <row r="19" spans="1:3" s="83" customFormat="1" ht="12" x14ac:dyDescent="0.2">
      <c r="A19" s="82">
        <v>2006</v>
      </c>
      <c r="B19" s="48">
        <v>83.451138863411998</v>
      </c>
      <c r="C19" s="48">
        <v>4.0532755522306285</v>
      </c>
    </row>
    <row r="20" spans="1:3" s="83" customFormat="1" ht="12" x14ac:dyDescent="0.2">
      <c r="A20" s="82">
        <v>2007</v>
      </c>
      <c r="B20" s="48">
        <v>86.588098998020996</v>
      </c>
      <c r="C20" s="48">
        <v>3.7590381357687663</v>
      </c>
    </row>
    <row r="21" spans="1:3" s="83" customFormat="1" ht="12" x14ac:dyDescent="0.2">
      <c r="A21" s="82">
        <v>2008</v>
      </c>
      <c r="B21" s="48">
        <v>92.240695661768001</v>
      </c>
      <c r="C21" s="48">
        <v>6.5281450097157023</v>
      </c>
    </row>
    <row r="22" spans="1:3" s="83" customFormat="1" ht="12" x14ac:dyDescent="0.2">
      <c r="A22" s="82">
        <v>2009</v>
      </c>
      <c r="B22" s="48">
        <v>95.536951859487999</v>
      </c>
      <c r="C22" s="48">
        <v>3.5735378772584703</v>
      </c>
    </row>
    <row r="23" spans="1:3" s="83" customFormat="1" ht="12" x14ac:dyDescent="0.2">
      <c r="A23" s="82">
        <v>2010</v>
      </c>
      <c r="B23" s="48">
        <v>99.742092088296005</v>
      </c>
      <c r="C23" s="48">
        <v>4.4015850903352582</v>
      </c>
    </row>
    <row r="24" spans="1:3" s="83" customFormat="1" ht="12" x14ac:dyDescent="0.2">
      <c r="A24" s="82">
        <v>2011</v>
      </c>
      <c r="B24" s="48">
        <v>103.551</v>
      </c>
      <c r="C24" s="48">
        <v>3.818756787587918</v>
      </c>
    </row>
    <row r="25" spans="1:3" s="83" customFormat="1" ht="12" x14ac:dyDescent="0.2">
      <c r="A25" s="82">
        <v>2012</v>
      </c>
      <c r="B25" s="48">
        <v>107.246</v>
      </c>
      <c r="C25" s="48">
        <v>3.5682900213421354</v>
      </c>
    </row>
    <row r="26" spans="1:3" s="83" customFormat="1" ht="12" x14ac:dyDescent="0.2">
      <c r="A26" s="82">
        <v>2013</v>
      </c>
      <c r="B26" s="48">
        <v>111.508</v>
      </c>
      <c r="C26" s="48">
        <v>3.9740409898737505</v>
      </c>
    </row>
    <row r="27" spans="1:3" s="83" customFormat="1" ht="12" x14ac:dyDescent="0.2">
      <c r="A27" s="82">
        <v>2014</v>
      </c>
      <c r="B27" s="48">
        <v>116.059</v>
      </c>
      <c r="C27" s="48">
        <v>4.0813215195322439</v>
      </c>
    </row>
    <row r="28" spans="1:3" s="83" customFormat="1" ht="12" x14ac:dyDescent="0.2">
      <c r="A28" s="82">
        <v>2015</v>
      </c>
      <c r="B28" s="48">
        <v>118.53</v>
      </c>
      <c r="C28" s="48">
        <v>2.1290895148157407</v>
      </c>
    </row>
    <row r="29" spans="1:3" s="83" customFormat="1" ht="12" x14ac:dyDescent="0.2">
      <c r="A29" s="84">
        <v>2016</v>
      </c>
      <c r="B29" s="85">
        <v>118.9</v>
      </c>
      <c r="C29" s="48">
        <v>2.5353570196619657</v>
      </c>
    </row>
    <row r="30" spans="1:3" ht="87.75" customHeight="1" x14ac:dyDescent="0.25">
      <c r="A30" s="455" t="s">
        <v>72</v>
      </c>
      <c r="B30" s="455"/>
      <c r="C30" s="455"/>
    </row>
    <row r="31" spans="1:3" ht="56.25" customHeight="1" x14ac:dyDescent="0.25">
      <c r="A31" s="456" t="s">
        <v>73</v>
      </c>
      <c r="B31" s="456"/>
      <c r="C31" s="456"/>
    </row>
  </sheetData>
  <mergeCells count="3">
    <mergeCell ref="A1:C1"/>
    <mergeCell ref="A30:C30"/>
    <mergeCell ref="A31:C3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baseColWidth="10" defaultColWidth="10.85546875" defaultRowHeight="12.75" x14ac:dyDescent="0.25"/>
  <cols>
    <col min="1" max="1" width="9.42578125" style="86" customWidth="1"/>
    <col min="2" max="2" width="17.85546875" style="86" customWidth="1"/>
    <col min="3" max="3" width="18.42578125" style="86" customWidth="1"/>
    <col min="4" max="4" width="13" style="86" customWidth="1"/>
    <col min="5" max="16384" width="10.85546875" style="86"/>
  </cols>
  <sheetData>
    <row r="1" spans="1:4" ht="39.75" customHeight="1" x14ac:dyDescent="0.25">
      <c r="A1" s="419" t="s">
        <v>74</v>
      </c>
      <c r="B1" s="419"/>
      <c r="C1" s="419"/>
      <c r="D1" s="419"/>
    </row>
    <row r="2" spans="1:4" ht="32.25" customHeight="1" x14ac:dyDescent="0.25">
      <c r="A2" s="87" t="s">
        <v>1</v>
      </c>
      <c r="B2" s="88" t="s">
        <v>75</v>
      </c>
      <c r="C2" s="88" t="s">
        <v>76</v>
      </c>
      <c r="D2" s="89" t="s">
        <v>71</v>
      </c>
    </row>
    <row r="3" spans="1:4" x14ac:dyDescent="0.25">
      <c r="A3" s="90">
        <v>2003</v>
      </c>
      <c r="B3" s="91">
        <v>63.980345237941997</v>
      </c>
      <c r="C3" s="91">
        <v>62.782127184033001</v>
      </c>
      <c r="D3" s="81" t="s">
        <v>77</v>
      </c>
    </row>
    <row r="4" spans="1:4" x14ac:dyDescent="0.25">
      <c r="A4" s="90">
        <v>2004</v>
      </c>
      <c r="B4" s="91">
        <v>69.169791040191996</v>
      </c>
      <c r="C4" s="91">
        <v>67.895103621900006</v>
      </c>
      <c r="D4" s="81">
        <v>8.1110000000000007</v>
      </c>
    </row>
    <row r="5" spans="1:4" x14ac:dyDescent="0.25">
      <c r="A5" s="90">
        <v>2005</v>
      </c>
      <c r="B5" s="91">
        <v>71.598484945424005</v>
      </c>
      <c r="C5" s="91">
        <v>70.611058443882001</v>
      </c>
      <c r="D5" s="81">
        <v>3.5112060752369998</v>
      </c>
    </row>
    <row r="6" spans="1:4" x14ac:dyDescent="0.25">
      <c r="A6" s="90">
        <v>2006</v>
      </c>
      <c r="B6" s="91">
        <v>75.897324341962005</v>
      </c>
      <c r="C6" s="91">
        <v>74.933607900501997</v>
      </c>
      <c r="D6" s="81">
        <v>6.0040926841040001</v>
      </c>
    </row>
    <row r="7" spans="1:4" x14ac:dyDescent="0.25">
      <c r="A7" s="90">
        <v>2007</v>
      </c>
      <c r="B7" s="91">
        <v>79.057953396716002</v>
      </c>
      <c r="C7" s="91">
        <v>78.764573301271</v>
      </c>
      <c r="D7" s="81">
        <v>4.1643484564940003</v>
      </c>
    </row>
    <row r="8" spans="1:4" x14ac:dyDescent="0.25">
      <c r="A8" s="90">
        <v>2008</v>
      </c>
      <c r="B8" s="91">
        <v>85.855225274795004</v>
      </c>
      <c r="C8" s="91">
        <v>84.401152679855002</v>
      </c>
      <c r="D8" s="81">
        <v>8.5978343557290007</v>
      </c>
    </row>
    <row r="9" spans="1:4" x14ac:dyDescent="0.25">
      <c r="A9" s="90">
        <v>2009</v>
      </c>
      <c r="B9" s="91">
        <v>88.361335397765004</v>
      </c>
      <c r="C9" s="91">
        <v>87.872376491859995</v>
      </c>
      <c r="D9" s="81">
        <v>2.9189954542069998</v>
      </c>
    </row>
    <row r="10" spans="1:4" x14ac:dyDescent="0.25">
      <c r="A10" s="90">
        <v>2010</v>
      </c>
      <c r="B10" s="91">
        <v>92.097787559661001</v>
      </c>
      <c r="C10" s="91">
        <v>91.764868377270005</v>
      </c>
      <c r="D10" s="81">
        <v>4.2286053567159998</v>
      </c>
    </row>
    <row r="11" spans="1:4" x14ac:dyDescent="0.25">
      <c r="A11" s="90">
        <v>2011</v>
      </c>
      <c r="B11" s="91">
        <v>98.464471714289004</v>
      </c>
      <c r="C11" s="91">
        <v>98.949027190939006</v>
      </c>
      <c r="D11" s="81">
        <v>6.9129610203759997</v>
      </c>
    </row>
    <row r="12" spans="1:4" x14ac:dyDescent="0.25">
      <c r="A12" s="90">
        <v>2012</v>
      </c>
      <c r="B12" s="91">
        <v>100.279730134197</v>
      </c>
      <c r="C12" s="91">
        <v>100.149871863044</v>
      </c>
      <c r="D12" s="81">
        <v>1.8435669112969999</v>
      </c>
    </row>
    <row r="13" spans="1:4" x14ac:dyDescent="0.25">
      <c r="A13" s="90">
        <v>2013</v>
      </c>
      <c r="B13" s="91">
        <v>101.91521326163</v>
      </c>
      <c r="C13" s="91">
        <v>101.48468659029</v>
      </c>
      <c r="D13" s="81">
        <v>1.630920950071</v>
      </c>
    </row>
    <row r="14" spans="1:4" x14ac:dyDescent="0.25">
      <c r="A14" s="90">
        <v>2014</v>
      </c>
      <c r="B14" s="91">
        <v>105.319</v>
      </c>
      <c r="C14" s="91">
        <v>102.38800000000001</v>
      </c>
      <c r="D14" s="81">
        <v>3.3398220240505427</v>
      </c>
    </row>
    <row r="15" spans="1:4" x14ac:dyDescent="0.25">
      <c r="A15" s="90">
        <v>2015</v>
      </c>
      <c r="B15" s="91">
        <v>108.242815021109</v>
      </c>
      <c r="C15" s="91">
        <v>103.725244713116</v>
      </c>
      <c r="D15" s="81">
        <v>2.7761515216712995</v>
      </c>
    </row>
    <row r="16" spans="1:4" x14ac:dyDescent="0.25">
      <c r="A16" s="92">
        <v>2016</v>
      </c>
      <c r="B16" s="93">
        <v>112.420874932301</v>
      </c>
      <c r="C16" s="93">
        <v>109.026028667069</v>
      </c>
      <c r="D16" s="94">
        <v>5.6177853959090696</v>
      </c>
    </row>
    <row r="17" spans="1:4" ht="123" customHeight="1" x14ac:dyDescent="0.25">
      <c r="A17" s="457" t="s">
        <v>78</v>
      </c>
      <c r="B17" s="457"/>
      <c r="C17" s="457"/>
      <c r="D17" s="457"/>
    </row>
    <row r="18" spans="1:4" ht="77.25" customHeight="1" x14ac:dyDescent="0.25">
      <c r="A18" s="458" t="s">
        <v>79</v>
      </c>
      <c r="B18" s="458"/>
      <c r="C18" s="458"/>
      <c r="D18" s="458"/>
    </row>
  </sheetData>
  <mergeCells count="3">
    <mergeCell ref="A1:D1"/>
    <mergeCell ref="A17:D17"/>
    <mergeCell ref="A18:D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sqref="A1:D1"/>
    </sheetView>
  </sheetViews>
  <sheetFormatPr baseColWidth="10" defaultColWidth="10.85546875" defaultRowHeight="15" x14ac:dyDescent="0.25"/>
  <cols>
    <col min="1" max="1" width="15.85546875" style="96" customWidth="1"/>
    <col min="2" max="2" width="13.140625" style="96" customWidth="1"/>
    <col min="3" max="3" width="13.5703125" style="96" customWidth="1"/>
    <col min="4" max="4" width="10.85546875" style="96" customWidth="1"/>
    <col min="5" max="8" width="13.42578125" style="96" bestFit="1" customWidth="1"/>
    <col min="9" max="23" width="14.42578125" style="96" bestFit="1" customWidth="1"/>
    <col min="24" max="16384" width="10.85546875" style="96"/>
  </cols>
  <sheetData>
    <row r="1" spans="1:23" ht="42.75" customHeight="1" x14ac:dyDescent="0.25">
      <c r="A1" s="419" t="s">
        <v>80</v>
      </c>
      <c r="B1" s="419"/>
      <c r="C1" s="419"/>
      <c r="D1" s="419"/>
      <c r="E1" s="95"/>
      <c r="F1" s="95"/>
      <c r="G1" s="95"/>
      <c r="H1" s="95"/>
      <c r="I1" s="95"/>
      <c r="J1" s="95"/>
      <c r="K1" s="95"/>
      <c r="L1" s="95"/>
      <c r="M1" s="95"/>
      <c r="N1" s="95"/>
      <c r="O1" s="95"/>
      <c r="P1" s="95"/>
      <c r="Q1" s="95"/>
      <c r="R1" s="95"/>
      <c r="S1" s="95"/>
      <c r="T1" s="95"/>
      <c r="U1" s="95"/>
      <c r="V1" s="95"/>
      <c r="W1" s="95"/>
    </row>
    <row r="2" spans="1:23" ht="27.75" customHeight="1" x14ac:dyDescent="0.25">
      <c r="A2" s="89" t="s">
        <v>1</v>
      </c>
      <c r="B2" s="80" t="s">
        <v>20</v>
      </c>
      <c r="C2" s="1" t="s">
        <v>21</v>
      </c>
      <c r="D2" s="80" t="s">
        <v>10</v>
      </c>
    </row>
    <row r="3" spans="1:23" x14ac:dyDescent="0.25">
      <c r="A3" s="97">
        <v>2005</v>
      </c>
      <c r="B3" s="98">
        <v>53.200919098305413</v>
      </c>
      <c r="C3" s="98">
        <v>28.506935875402466</v>
      </c>
      <c r="D3" s="98">
        <v>40.355631605563261</v>
      </c>
    </row>
    <row r="4" spans="1:23" x14ac:dyDescent="0.25">
      <c r="A4" s="97">
        <v>2006</v>
      </c>
      <c r="B4" s="98">
        <v>53.967451609377179</v>
      </c>
      <c r="C4" s="98">
        <v>29.449487908676392</v>
      </c>
      <c r="D4" s="98">
        <v>41.213108052321928</v>
      </c>
    </row>
    <row r="5" spans="1:23" x14ac:dyDescent="0.25">
      <c r="A5" s="97">
        <v>2007</v>
      </c>
      <c r="B5" s="98">
        <v>54.169341552395224</v>
      </c>
      <c r="C5" s="98">
        <v>29.99178336239649</v>
      </c>
      <c r="D5" s="98">
        <v>41.574904379415514</v>
      </c>
    </row>
    <row r="6" spans="1:23" x14ac:dyDescent="0.25">
      <c r="A6" s="97">
        <v>2008</v>
      </c>
      <c r="B6" s="98">
        <v>54.713843148834151</v>
      </c>
      <c r="C6" s="98">
        <v>30.628783565224222</v>
      </c>
      <c r="D6" s="98">
        <v>42.217549796424592</v>
      </c>
    </row>
    <row r="7" spans="1:23" x14ac:dyDescent="0.25">
      <c r="A7" s="97">
        <v>2009</v>
      </c>
      <c r="B7" s="98">
        <v>54.493463857986178</v>
      </c>
      <c r="C7" s="98">
        <v>30.457551563058953</v>
      </c>
      <c r="D7" s="98">
        <v>42.11926032076547</v>
      </c>
    </row>
    <row r="8" spans="1:23" x14ac:dyDescent="0.25">
      <c r="A8" s="97">
        <v>2010</v>
      </c>
      <c r="B8" s="98">
        <v>55.419533689154477</v>
      </c>
      <c r="C8" s="98">
        <v>31.430560249574661</v>
      </c>
      <c r="D8" s="98">
        <v>43.055960935125675</v>
      </c>
    </row>
    <row r="9" spans="1:23" x14ac:dyDescent="0.25">
      <c r="A9" s="97">
        <v>2011</v>
      </c>
      <c r="B9" s="98">
        <v>55.253324162941283</v>
      </c>
      <c r="C9" s="98">
        <v>31.156395100117617</v>
      </c>
      <c r="D9" s="98">
        <v>42.837521126857133</v>
      </c>
    </row>
    <row r="10" spans="1:23" x14ac:dyDescent="0.25">
      <c r="A10" s="97">
        <v>2012</v>
      </c>
      <c r="B10" s="98">
        <v>56.133025786886428</v>
      </c>
      <c r="C10" s="98">
        <v>32.708317781779897</v>
      </c>
      <c r="D10" s="98">
        <v>44.040979691743296</v>
      </c>
    </row>
    <row r="11" spans="1:23" x14ac:dyDescent="0.25">
      <c r="A11" s="97">
        <v>2013</v>
      </c>
      <c r="B11" s="98">
        <v>55.839867287234938</v>
      </c>
      <c r="C11" s="98">
        <v>32.699540658026862</v>
      </c>
      <c r="D11" s="98">
        <v>43.894312782402899</v>
      </c>
    </row>
    <row r="12" spans="1:23" x14ac:dyDescent="0.25">
      <c r="A12" s="97">
        <v>2014</v>
      </c>
      <c r="B12" s="98">
        <v>55.557249764211278</v>
      </c>
      <c r="C12" s="98">
        <v>31.898138232973011</v>
      </c>
      <c r="D12" s="98">
        <v>43.35982909803495</v>
      </c>
    </row>
    <row r="13" spans="1:23" x14ac:dyDescent="0.25">
      <c r="A13" s="97">
        <v>2015</v>
      </c>
      <c r="B13" s="98">
        <v>55.795261429662922</v>
      </c>
      <c r="C13" s="98">
        <v>32.022810981186893</v>
      </c>
      <c r="D13" s="98">
        <v>43.546002088570809</v>
      </c>
    </row>
    <row r="14" spans="1:23" x14ac:dyDescent="0.25">
      <c r="A14" s="97">
        <v>2016</v>
      </c>
      <c r="B14" s="98">
        <v>55.632344160764028</v>
      </c>
      <c r="C14" s="98">
        <v>32.004557210097026</v>
      </c>
      <c r="D14" s="98">
        <v>43.44598206809156</v>
      </c>
    </row>
    <row r="15" spans="1:23" ht="45" customHeight="1" x14ac:dyDescent="0.25">
      <c r="A15" s="436" t="s">
        <v>81</v>
      </c>
      <c r="B15" s="436"/>
      <c r="C15" s="436"/>
      <c r="D15" s="436"/>
      <c r="E15" s="99"/>
    </row>
    <row r="16" spans="1:23" ht="63.75" customHeight="1" x14ac:dyDescent="0.25">
      <c r="A16" s="459" t="s">
        <v>82</v>
      </c>
      <c r="B16" s="459"/>
      <c r="C16" s="459"/>
      <c r="D16" s="459"/>
      <c r="E16" s="100"/>
    </row>
    <row r="17" spans="1:5" x14ac:dyDescent="0.25">
      <c r="A17" s="101"/>
      <c r="B17" s="101"/>
      <c r="C17" s="102"/>
      <c r="D17" s="103"/>
      <c r="E17" s="100"/>
    </row>
    <row r="18" spans="1:5" x14ac:dyDescent="0.25">
      <c r="A18" s="101"/>
      <c r="B18" s="101"/>
      <c r="C18" s="102"/>
      <c r="D18" s="103"/>
      <c r="E18" s="100"/>
    </row>
    <row r="19" spans="1:5" x14ac:dyDescent="0.25">
      <c r="A19" s="101"/>
      <c r="B19" s="101"/>
      <c r="C19" s="102"/>
      <c r="D19" s="103"/>
      <c r="E19" s="100"/>
    </row>
    <row r="20" spans="1:5" x14ac:dyDescent="0.25">
      <c r="A20" s="101"/>
      <c r="B20" s="101"/>
      <c r="C20" s="102"/>
      <c r="D20" s="103"/>
      <c r="E20" s="100"/>
    </row>
    <row r="21" spans="1:5" x14ac:dyDescent="0.25">
      <c r="A21" s="101"/>
      <c r="B21" s="101"/>
      <c r="C21" s="102"/>
      <c r="D21" s="103"/>
      <c r="E21" s="100"/>
    </row>
    <row r="22" spans="1:5" x14ac:dyDescent="0.25">
      <c r="A22" s="101"/>
      <c r="B22" s="101"/>
      <c r="C22" s="102"/>
      <c r="D22" s="103"/>
      <c r="E22" s="100"/>
    </row>
    <row r="23" spans="1:5" x14ac:dyDescent="0.25">
      <c r="A23" s="101"/>
      <c r="B23" s="101"/>
      <c r="C23" s="102"/>
      <c r="D23" s="103"/>
      <c r="E23" s="100"/>
    </row>
    <row r="24" spans="1:5" ht="15" customHeight="1" x14ac:dyDescent="0.25">
      <c r="A24" s="102"/>
      <c r="B24" s="102"/>
      <c r="C24" s="102"/>
      <c r="D24" s="102"/>
      <c r="E24" s="100"/>
    </row>
    <row r="25" spans="1:5" x14ac:dyDescent="0.25">
      <c r="E25" s="100"/>
    </row>
    <row r="26" spans="1:5" x14ac:dyDescent="0.25">
      <c r="E26" s="100"/>
    </row>
    <row r="27" spans="1:5" x14ac:dyDescent="0.25">
      <c r="E27" s="100"/>
    </row>
    <row r="28" spans="1:5" x14ac:dyDescent="0.25">
      <c r="E28" s="104"/>
    </row>
    <row r="29" spans="1:5" x14ac:dyDescent="0.25">
      <c r="E29" s="105"/>
    </row>
  </sheetData>
  <mergeCells count="3">
    <mergeCell ref="A1:D1"/>
    <mergeCell ref="A15:D15"/>
    <mergeCell ref="A16:D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D1"/>
    </sheetView>
  </sheetViews>
  <sheetFormatPr baseColWidth="10" defaultRowHeight="15" x14ac:dyDescent="0.25"/>
  <cols>
    <col min="2" max="4" width="11.140625" customWidth="1"/>
  </cols>
  <sheetData>
    <row r="1" spans="1:7" ht="43.5" customHeight="1" x14ac:dyDescent="0.25">
      <c r="A1" s="419" t="s">
        <v>83</v>
      </c>
      <c r="B1" s="419"/>
      <c r="C1" s="419"/>
      <c r="D1" s="419"/>
    </row>
    <row r="2" spans="1:7" ht="19.5" customHeight="1" x14ac:dyDescent="0.25">
      <c r="A2" s="433" t="s">
        <v>1</v>
      </c>
      <c r="B2" s="435" t="s">
        <v>84</v>
      </c>
      <c r="C2" s="435"/>
      <c r="D2" s="435"/>
    </row>
    <row r="3" spans="1:7" ht="20.25" customHeight="1" x14ac:dyDescent="0.25">
      <c r="A3" s="460"/>
      <c r="B3" s="106" t="s">
        <v>20</v>
      </c>
      <c r="C3" s="106" t="s">
        <v>21</v>
      </c>
      <c r="D3" s="106" t="s">
        <v>10</v>
      </c>
    </row>
    <row r="4" spans="1:7" s="110" customFormat="1" ht="12" x14ac:dyDescent="0.2">
      <c r="A4" s="107">
        <v>2005</v>
      </c>
      <c r="B4" s="108">
        <v>80.308349433202125</v>
      </c>
      <c r="C4" s="108">
        <v>40.905071576619171</v>
      </c>
      <c r="D4" s="108">
        <v>59.328832186681282</v>
      </c>
      <c r="E4" s="109"/>
      <c r="F4" s="109"/>
      <c r="G4" s="109"/>
    </row>
    <row r="5" spans="1:7" s="110" customFormat="1" ht="12" x14ac:dyDescent="0.2">
      <c r="A5" s="111">
        <v>2006</v>
      </c>
      <c r="B5" s="112">
        <v>80.724177119468436</v>
      </c>
      <c r="C5" s="112">
        <v>42.102369202801867</v>
      </c>
      <c r="D5" s="112">
        <v>60.132163512727068</v>
      </c>
      <c r="E5" s="109"/>
      <c r="F5" s="109"/>
      <c r="G5" s="109"/>
    </row>
    <row r="6" spans="1:7" s="110" customFormat="1" ht="12" x14ac:dyDescent="0.2">
      <c r="A6" s="111">
        <v>2007</v>
      </c>
      <c r="B6" s="112">
        <v>80.323513774771101</v>
      </c>
      <c r="C6" s="112">
        <v>42.446358749018771</v>
      </c>
      <c r="D6" s="112">
        <v>60.11387138790284</v>
      </c>
      <c r="E6" s="109"/>
      <c r="F6" s="109"/>
      <c r="G6" s="109"/>
    </row>
    <row r="7" spans="1:7" s="110" customFormat="1" ht="12" x14ac:dyDescent="0.2">
      <c r="A7" s="111">
        <v>2008</v>
      </c>
      <c r="B7" s="112">
        <v>79.960842145811711</v>
      </c>
      <c r="C7" s="112">
        <v>42.284108592134835</v>
      </c>
      <c r="D7" s="112">
        <v>59.954115486713064</v>
      </c>
      <c r="E7" s="109"/>
      <c r="F7" s="109"/>
      <c r="G7" s="109"/>
    </row>
    <row r="8" spans="1:7" s="110" customFormat="1" ht="12" x14ac:dyDescent="0.2">
      <c r="A8" s="111">
        <v>2009</v>
      </c>
      <c r="B8" s="112">
        <v>79.022018457682151</v>
      </c>
      <c r="C8" s="112">
        <v>42.773053878485698</v>
      </c>
      <c r="D8" s="112">
        <v>59.905529051638986</v>
      </c>
      <c r="E8" s="109"/>
      <c r="F8" s="109"/>
      <c r="G8" s="109"/>
    </row>
    <row r="9" spans="1:7" s="110" customFormat="1" ht="12" x14ac:dyDescent="0.2">
      <c r="A9" s="111">
        <v>2010</v>
      </c>
      <c r="B9" s="112">
        <v>78.718954951052737</v>
      </c>
      <c r="C9" s="112">
        <v>42.526615815382463</v>
      </c>
      <c r="D9" s="112">
        <v>59.676886624794932</v>
      </c>
      <c r="E9" s="109"/>
      <c r="F9" s="109"/>
      <c r="G9" s="109"/>
    </row>
    <row r="10" spans="1:7" s="110" customFormat="1" ht="12" x14ac:dyDescent="0.2">
      <c r="A10" s="111">
        <v>2011</v>
      </c>
      <c r="B10" s="112">
        <v>78.47770230387593</v>
      </c>
      <c r="C10" s="112">
        <v>42.852100050721667</v>
      </c>
      <c r="D10" s="112">
        <v>59.770920341941789</v>
      </c>
      <c r="E10" s="109"/>
      <c r="F10" s="109"/>
      <c r="G10" s="109"/>
    </row>
    <row r="11" spans="1:7" s="110" customFormat="1" ht="12" x14ac:dyDescent="0.2">
      <c r="A11" s="111">
        <v>2012</v>
      </c>
      <c r="B11" s="112">
        <v>78.803074148716107</v>
      </c>
      <c r="C11" s="112">
        <v>43.856178395077009</v>
      </c>
      <c r="D11" s="112">
        <v>60.43101414328553</v>
      </c>
      <c r="E11" s="109"/>
      <c r="F11" s="109"/>
      <c r="G11" s="109"/>
    </row>
    <row r="12" spans="1:7" s="110" customFormat="1" ht="12" x14ac:dyDescent="0.2">
      <c r="A12" s="111">
        <v>2013</v>
      </c>
      <c r="B12" s="112">
        <v>78.490151424296258</v>
      </c>
      <c r="C12" s="112">
        <v>43.884169312276867</v>
      </c>
      <c r="D12" s="112">
        <v>60.29493677732146</v>
      </c>
      <c r="E12" s="109"/>
      <c r="F12" s="109"/>
      <c r="G12" s="109"/>
    </row>
    <row r="13" spans="1:7" s="110" customFormat="1" ht="12" x14ac:dyDescent="0.2">
      <c r="A13" s="111">
        <v>2014</v>
      </c>
      <c r="B13" s="112">
        <v>78.257854835809013</v>
      </c>
      <c r="C13" s="112">
        <v>43.053094335685941</v>
      </c>
      <c r="D13" s="112">
        <v>59.774023995279045</v>
      </c>
      <c r="E13" s="109"/>
      <c r="F13" s="109"/>
      <c r="G13" s="109"/>
    </row>
    <row r="14" spans="1:7" s="110" customFormat="1" ht="12" x14ac:dyDescent="0.2">
      <c r="A14" s="111">
        <v>2015</v>
      </c>
      <c r="B14" s="112">
        <v>77.986732466094622</v>
      </c>
      <c r="C14" s="112">
        <v>43.354337126039141</v>
      </c>
      <c r="D14" s="112">
        <v>59.809506858947515</v>
      </c>
      <c r="E14" s="109"/>
      <c r="F14" s="109"/>
      <c r="G14" s="109"/>
    </row>
    <row r="15" spans="1:7" s="110" customFormat="1" ht="12" x14ac:dyDescent="0.2">
      <c r="A15" s="111">
        <v>2016</v>
      </c>
      <c r="B15" s="112">
        <v>77.147231925534982</v>
      </c>
      <c r="C15" s="112">
        <v>42.92474207787749</v>
      </c>
      <c r="D15" s="112">
        <v>59.211369902658475</v>
      </c>
      <c r="E15" s="109"/>
      <c r="F15" s="109"/>
      <c r="G15" s="109"/>
    </row>
    <row r="16" spans="1:7" ht="42.75" customHeight="1" x14ac:dyDescent="0.25">
      <c r="A16" s="461" t="s">
        <v>85</v>
      </c>
      <c r="B16" s="462"/>
      <c r="C16" s="462"/>
      <c r="D16" s="462"/>
    </row>
    <row r="17" spans="1:4" ht="78.75" customHeight="1" x14ac:dyDescent="0.25">
      <c r="A17" s="463" t="s">
        <v>86</v>
      </c>
      <c r="B17" s="464"/>
      <c r="C17" s="464"/>
      <c r="D17" s="464"/>
    </row>
  </sheetData>
  <mergeCells count="5">
    <mergeCell ref="A1:D1"/>
    <mergeCell ref="A2:A3"/>
    <mergeCell ref="B2:D2"/>
    <mergeCell ref="A16:D16"/>
    <mergeCell ref="A17:D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B1"/>
    </sheetView>
  </sheetViews>
  <sheetFormatPr baseColWidth="10" defaultRowHeight="15" x14ac:dyDescent="0.25"/>
  <cols>
    <col min="1" max="1" width="20.28515625" customWidth="1"/>
    <col min="2" max="2" width="20.85546875" customWidth="1"/>
  </cols>
  <sheetData>
    <row r="1" spans="1:2" ht="46.5" customHeight="1" x14ac:dyDescent="0.25">
      <c r="A1" s="465" t="s">
        <v>87</v>
      </c>
      <c r="B1" s="466"/>
    </row>
    <row r="2" spans="1:2" ht="25.5" x14ac:dyDescent="0.25">
      <c r="A2" s="60" t="s">
        <v>1</v>
      </c>
      <c r="B2" s="60" t="s">
        <v>88</v>
      </c>
    </row>
    <row r="3" spans="1:2" x14ac:dyDescent="0.25">
      <c r="A3" s="113">
        <v>2000</v>
      </c>
      <c r="B3" s="114">
        <v>2.712814061924</v>
      </c>
    </row>
    <row r="4" spans="1:2" x14ac:dyDescent="0.25">
      <c r="A4" s="115">
        <v>2001</v>
      </c>
      <c r="B4" s="116">
        <v>2.9687268533859998</v>
      </c>
    </row>
    <row r="5" spans="1:2" x14ac:dyDescent="0.25">
      <c r="A5" s="115">
        <v>2002</v>
      </c>
      <c r="B5" s="116">
        <v>3.0828941930260001</v>
      </c>
    </row>
    <row r="6" spans="1:2" x14ac:dyDescent="0.25">
      <c r="A6" s="115">
        <v>2003</v>
      </c>
      <c r="B6" s="116">
        <v>3.825077348028</v>
      </c>
    </row>
    <row r="7" spans="1:2" x14ac:dyDescent="0.25">
      <c r="A7" s="115">
        <v>2004</v>
      </c>
      <c r="B7" s="116">
        <v>4.1051426155900002</v>
      </c>
    </row>
    <row r="8" spans="1:2" x14ac:dyDescent="0.25">
      <c r="A8" s="115">
        <v>2005</v>
      </c>
      <c r="B8" s="116">
        <v>4.1154889329440003</v>
      </c>
    </row>
    <row r="9" spans="1:2" x14ac:dyDescent="0.25">
      <c r="A9" s="115">
        <v>2006</v>
      </c>
      <c r="B9" s="116">
        <v>3.977268951323</v>
      </c>
    </row>
    <row r="10" spans="1:2" x14ac:dyDescent="0.25">
      <c r="A10" s="115">
        <v>2007</v>
      </c>
      <c r="B10" s="116">
        <v>3.9532149812749999</v>
      </c>
    </row>
    <row r="11" spans="1:2" x14ac:dyDescent="0.25">
      <c r="A11" s="115">
        <v>2008</v>
      </c>
      <c r="B11" s="116">
        <v>4.1479712510470002</v>
      </c>
    </row>
    <row r="12" spans="1:2" x14ac:dyDescent="0.25">
      <c r="A12" s="115">
        <v>2009</v>
      </c>
      <c r="B12" s="116">
        <v>6.1181471343059997</v>
      </c>
    </row>
    <row r="13" spans="1:2" x14ac:dyDescent="0.25">
      <c r="A13" s="115">
        <v>2010</v>
      </c>
      <c r="B13" s="116">
        <v>5.7035109001519997</v>
      </c>
    </row>
    <row r="14" spans="1:2" x14ac:dyDescent="0.25">
      <c r="A14" s="115">
        <v>2011</v>
      </c>
      <c r="B14" s="116">
        <v>5.6246885280340004</v>
      </c>
    </row>
    <row r="15" spans="1:2" x14ac:dyDescent="0.25">
      <c r="A15" s="115">
        <v>2012</v>
      </c>
      <c r="B15" s="116">
        <v>5.0155435394980001</v>
      </c>
    </row>
    <row r="16" spans="1:2" x14ac:dyDescent="0.25">
      <c r="A16" s="115">
        <v>2013</v>
      </c>
      <c r="B16" s="116">
        <v>5.1191261567339996</v>
      </c>
    </row>
    <row r="17" spans="1:8" x14ac:dyDescent="0.25">
      <c r="A17" s="115">
        <v>2014</v>
      </c>
      <c r="B17" s="116">
        <v>5.4708967310599999</v>
      </c>
    </row>
    <row r="18" spans="1:8" x14ac:dyDescent="0.25">
      <c r="A18" s="115">
        <v>2015</v>
      </c>
      <c r="B18" s="116">
        <v>4.7173610000000004</v>
      </c>
    </row>
    <row r="19" spans="1:8" x14ac:dyDescent="0.25">
      <c r="A19" s="115">
        <v>2016</v>
      </c>
      <c r="B19" s="116">
        <v>4.02688179</v>
      </c>
    </row>
    <row r="20" spans="1:8" ht="108" customHeight="1" x14ac:dyDescent="0.25">
      <c r="A20" s="467" t="s">
        <v>89</v>
      </c>
      <c r="B20" s="467"/>
      <c r="F20" s="117"/>
      <c r="G20" s="117"/>
      <c r="H20" s="117"/>
    </row>
    <row r="21" spans="1:8" ht="73.5" customHeight="1" x14ac:dyDescent="0.25">
      <c r="A21" s="468" t="s">
        <v>90</v>
      </c>
      <c r="B21" s="468"/>
      <c r="C21" s="117"/>
      <c r="D21" s="117"/>
      <c r="E21" s="117"/>
      <c r="F21" s="117"/>
      <c r="G21" s="117"/>
      <c r="H21" s="117"/>
    </row>
  </sheetData>
  <mergeCells count="3">
    <mergeCell ref="A1:B1"/>
    <mergeCell ref="A20:B20"/>
    <mergeCell ref="A21:B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baseColWidth="10" defaultColWidth="10.85546875" defaultRowHeight="15" x14ac:dyDescent="0.25"/>
  <cols>
    <col min="1" max="1" width="19.140625" style="118" customWidth="1"/>
    <col min="2" max="2" width="22.7109375" style="118" customWidth="1"/>
    <col min="3" max="16384" width="10.85546875" style="118"/>
  </cols>
  <sheetData>
    <row r="1" spans="1:2" ht="30.75" customHeight="1" x14ac:dyDescent="0.25">
      <c r="A1" s="469" t="s">
        <v>91</v>
      </c>
      <c r="B1" s="470"/>
    </row>
    <row r="2" spans="1:2" x14ac:dyDescent="0.25">
      <c r="A2" s="119" t="s">
        <v>1</v>
      </c>
      <c r="B2" s="119" t="s">
        <v>92</v>
      </c>
    </row>
    <row r="3" spans="1:2" x14ac:dyDescent="0.25">
      <c r="A3" s="120" t="s">
        <v>93</v>
      </c>
      <c r="B3" s="121">
        <v>0.48110000000000003</v>
      </c>
    </row>
    <row r="4" spans="1:2" x14ac:dyDescent="0.25">
      <c r="A4" s="120" t="s">
        <v>94</v>
      </c>
      <c r="B4" s="121">
        <v>0.45400000000000001</v>
      </c>
    </row>
    <row r="5" spans="1:2" x14ac:dyDescent="0.25">
      <c r="A5" s="120" t="s">
        <v>95</v>
      </c>
      <c r="B5" s="121">
        <v>0.4602</v>
      </c>
    </row>
    <row r="6" spans="1:2" x14ac:dyDescent="0.25">
      <c r="A6" s="120" t="s">
        <v>96</v>
      </c>
      <c r="B6" s="121">
        <v>0.4577</v>
      </c>
    </row>
    <row r="7" spans="1:2" x14ac:dyDescent="0.25">
      <c r="A7" s="120" t="s">
        <v>97</v>
      </c>
      <c r="B7" s="121">
        <v>0.44540000000000002</v>
      </c>
    </row>
    <row r="8" spans="1:2" x14ac:dyDescent="0.25">
      <c r="A8" s="120" t="s">
        <v>98</v>
      </c>
      <c r="B8" s="121">
        <v>0.46710000000000002</v>
      </c>
    </row>
    <row r="9" spans="1:2" x14ac:dyDescent="0.25">
      <c r="A9" s="120" t="s">
        <v>99</v>
      </c>
      <c r="B9" s="121">
        <v>0.44529999999999997</v>
      </c>
    </row>
    <row r="10" spans="1:2" x14ac:dyDescent="0.25">
      <c r="A10" s="122">
        <v>2012</v>
      </c>
      <c r="B10" s="121">
        <v>0.4531</v>
      </c>
    </row>
    <row r="11" spans="1:2" x14ac:dyDescent="0.25">
      <c r="A11" s="123">
        <v>2014</v>
      </c>
      <c r="B11" s="124">
        <v>0.45014044675464521</v>
      </c>
    </row>
    <row r="12" spans="1:2" ht="72.75" customHeight="1" x14ac:dyDescent="0.25">
      <c r="A12" s="468" t="s">
        <v>100</v>
      </c>
      <c r="B12" s="468"/>
    </row>
    <row r="13" spans="1:2" ht="84.75" customHeight="1" x14ac:dyDescent="0.25">
      <c r="A13" s="468" t="s">
        <v>101</v>
      </c>
      <c r="B13" s="468"/>
    </row>
  </sheetData>
  <mergeCells count="3">
    <mergeCell ref="A1:B1"/>
    <mergeCell ref="A12:B12"/>
    <mergeCell ref="A13:B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G1"/>
    </sheetView>
  </sheetViews>
  <sheetFormatPr baseColWidth="10" defaultColWidth="10.85546875" defaultRowHeight="15" x14ac:dyDescent="0.25"/>
  <cols>
    <col min="1" max="1" width="30.28515625" style="22" customWidth="1"/>
    <col min="2" max="6" width="14.7109375" style="22" customWidth="1"/>
    <col min="7" max="16384" width="10.85546875" style="22"/>
  </cols>
  <sheetData>
    <row r="1" spans="1:7" ht="40.5" customHeight="1" x14ac:dyDescent="0.25">
      <c r="A1" s="419" t="s">
        <v>102</v>
      </c>
      <c r="B1" s="419"/>
      <c r="C1" s="419"/>
      <c r="D1" s="419"/>
      <c r="E1" s="419"/>
      <c r="F1" s="419"/>
      <c r="G1" s="419"/>
    </row>
    <row r="2" spans="1:7" ht="31.5" customHeight="1" x14ac:dyDescent="0.25">
      <c r="A2" s="460" t="s">
        <v>103</v>
      </c>
      <c r="B2" s="434" t="s">
        <v>2</v>
      </c>
      <c r="C2" s="434"/>
      <c r="D2" s="434"/>
      <c r="E2" s="434" t="s">
        <v>104</v>
      </c>
      <c r="F2" s="434"/>
      <c r="G2" s="434"/>
    </row>
    <row r="3" spans="1:7" ht="20.25" customHeight="1" x14ac:dyDescent="0.25">
      <c r="A3" s="434"/>
      <c r="B3" s="80">
        <v>2010</v>
      </c>
      <c r="C3" s="80">
        <v>2012</v>
      </c>
      <c r="D3" s="80">
        <v>2014</v>
      </c>
      <c r="E3" s="1">
        <v>2010</v>
      </c>
      <c r="F3" s="89">
        <v>2012</v>
      </c>
      <c r="G3" s="1">
        <v>2014</v>
      </c>
    </row>
    <row r="4" spans="1:7" x14ac:dyDescent="0.25">
      <c r="A4" s="125" t="s">
        <v>105</v>
      </c>
      <c r="B4" s="126">
        <v>39.85</v>
      </c>
      <c r="C4" s="126">
        <v>41.82</v>
      </c>
      <c r="D4" s="127">
        <v>43.89</v>
      </c>
      <c r="E4" s="81">
        <v>34.79</v>
      </c>
      <c r="F4" s="81">
        <v>35.65</v>
      </c>
      <c r="G4" s="81">
        <v>36.617109676127548</v>
      </c>
    </row>
    <row r="5" spans="1:7" x14ac:dyDescent="0.25">
      <c r="A5" s="125" t="s">
        <v>106</v>
      </c>
      <c r="B5" s="126">
        <v>12.96</v>
      </c>
      <c r="C5" s="126">
        <v>11.53</v>
      </c>
      <c r="D5" s="127">
        <v>11.442</v>
      </c>
      <c r="E5" s="81">
        <v>11.32</v>
      </c>
      <c r="F5" s="81">
        <v>9.83</v>
      </c>
      <c r="G5" s="81">
        <v>9.5459778745557404</v>
      </c>
    </row>
    <row r="6" spans="1:7" x14ac:dyDescent="0.25">
      <c r="A6" s="125" t="s">
        <v>107</v>
      </c>
      <c r="B6" s="126">
        <v>32.14</v>
      </c>
      <c r="C6" s="126">
        <v>33.520000000000003</v>
      </c>
      <c r="D6" s="127">
        <v>31.475999999999999</v>
      </c>
      <c r="E6" s="81">
        <v>28.06</v>
      </c>
      <c r="F6" s="81">
        <v>28.57</v>
      </c>
      <c r="G6" s="81">
        <v>26.260199229113478</v>
      </c>
    </row>
    <row r="7" spans="1:7" x14ac:dyDescent="0.25">
      <c r="A7" s="125" t="s">
        <v>108</v>
      </c>
      <c r="B7" s="126">
        <v>6.75</v>
      </c>
      <c r="C7" s="126">
        <v>7.23</v>
      </c>
      <c r="D7" s="127">
        <v>8.4760000000000009</v>
      </c>
      <c r="E7" s="81">
        <v>5.89</v>
      </c>
      <c r="F7" s="81">
        <v>6.16</v>
      </c>
      <c r="G7" s="81">
        <v>7.0714655186798163</v>
      </c>
    </row>
    <row r="8" spans="1:7" x14ac:dyDescent="0.25">
      <c r="A8" s="128" t="s">
        <v>109</v>
      </c>
      <c r="B8" s="129">
        <v>22.84</v>
      </c>
      <c r="C8" s="129">
        <v>23.21</v>
      </c>
      <c r="D8" s="130">
        <v>24.577999999999999</v>
      </c>
      <c r="E8" s="131">
        <v>19.940000000000001</v>
      </c>
      <c r="F8" s="131">
        <v>19.79</v>
      </c>
      <c r="G8" s="131">
        <v>20.50524770152342</v>
      </c>
    </row>
    <row r="9" spans="1:7" ht="33.75" customHeight="1" x14ac:dyDescent="0.25">
      <c r="A9" s="436" t="s">
        <v>110</v>
      </c>
      <c r="B9" s="436"/>
      <c r="C9" s="436"/>
      <c r="D9" s="436"/>
      <c r="E9" s="436"/>
      <c r="F9" s="436"/>
      <c r="G9" s="436"/>
    </row>
    <row r="10" spans="1:7" ht="28.5" customHeight="1" x14ac:dyDescent="0.25">
      <c r="A10" s="459" t="s">
        <v>111</v>
      </c>
      <c r="B10" s="459"/>
      <c r="C10" s="459"/>
      <c r="D10" s="459"/>
      <c r="E10" s="459"/>
      <c r="F10" s="459"/>
      <c r="G10" s="459"/>
    </row>
  </sheetData>
  <mergeCells count="6">
    <mergeCell ref="A10:G10"/>
    <mergeCell ref="A1:G1"/>
    <mergeCell ref="A2:A3"/>
    <mergeCell ref="B2:D2"/>
    <mergeCell ref="E2:G2"/>
    <mergeCell ref="A9:G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baseColWidth="10" defaultRowHeight="15" x14ac:dyDescent="0.25"/>
  <cols>
    <col min="5" max="5" width="16.7109375" customWidth="1"/>
  </cols>
  <sheetData>
    <row r="1" spans="1:5" ht="35.25" customHeight="1" x14ac:dyDescent="0.25">
      <c r="A1" s="422" t="s">
        <v>6</v>
      </c>
      <c r="B1" s="422"/>
      <c r="C1" s="422"/>
      <c r="D1" s="422"/>
      <c r="E1" s="422"/>
    </row>
    <row r="2" spans="1:5" ht="15" customHeight="1" x14ac:dyDescent="0.25">
      <c r="A2" s="423" t="s">
        <v>1</v>
      </c>
      <c r="B2" s="425" t="s">
        <v>2</v>
      </c>
      <c r="C2" s="425"/>
      <c r="D2" s="425"/>
      <c r="E2" s="426" t="s">
        <v>7</v>
      </c>
    </row>
    <row r="3" spans="1:5" ht="23.25" customHeight="1" x14ac:dyDescent="0.25">
      <c r="A3" s="424"/>
      <c r="B3" s="11" t="s">
        <v>8</v>
      </c>
      <c r="C3" s="11" t="s">
        <v>9</v>
      </c>
      <c r="D3" s="11" t="s">
        <v>10</v>
      </c>
      <c r="E3" s="427"/>
    </row>
    <row r="4" spans="1:5" x14ac:dyDescent="0.25">
      <c r="A4" s="12">
        <v>1900</v>
      </c>
      <c r="B4" s="13">
        <v>3.8494890000000002</v>
      </c>
      <c r="C4" s="13">
        <v>9.7577700000000007</v>
      </c>
      <c r="D4" s="13">
        <v>13.607272</v>
      </c>
      <c r="E4" s="13">
        <v>28.28993937947298</v>
      </c>
    </row>
    <row r="5" spans="1:5" ht="15" customHeight="1" x14ac:dyDescent="0.25">
      <c r="A5" s="12">
        <v>1910</v>
      </c>
      <c r="B5" s="13">
        <v>4.351172</v>
      </c>
      <c r="C5" s="13">
        <v>10.809196999999999</v>
      </c>
      <c r="D5" s="13">
        <v>15.160368999999999</v>
      </c>
      <c r="E5" s="13">
        <v>28.700963677071449</v>
      </c>
    </row>
    <row r="6" spans="1:5" x14ac:dyDescent="0.25">
      <c r="A6" s="12">
        <v>1921</v>
      </c>
      <c r="B6" s="13">
        <v>4.4655040000000001</v>
      </c>
      <c r="C6" s="13">
        <v>9.8692759999999993</v>
      </c>
      <c r="D6" s="13">
        <v>14.33478</v>
      </c>
      <c r="E6" s="13">
        <v>31.151534938101598</v>
      </c>
    </row>
    <row r="7" spans="1:5" x14ac:dyDescent="0.25">
      <c r="A7" s="12">
        <v>1930</v>
      </c>
      <c r="B7" s="13">
        <v>5.5406310000000003</v>
      </c>
      <c r="C7" s="13">
        <v>11.012091</v>
      </c>
      <c r="D7" s="13">
        <v>16.552721999999999</v>
      </c>
      <c r="E7" s="13">
        <v>33.472627643960919</v>
      </c>
    </row>
    <row r="8" spans="1:5" x14ac:dyDescent="0.25">
      <c r="A8" s="12">
        <v>1940</v>
      </c>
      <c r="B8" s="13">
        <v>6.8961100000000002</v>
      </c>
      <c r="C8" s="13">
        <v>12.757441</v>
      </c>
      <c r="D8" s="13">
        <v>19.653552000000001</v>
      </c>
      <c r="E8" s="13">
        <v>35.088364688479714</v>
      </c>
    </row>
    <row r="9" spans="1:5" x14ac:dyDescent="0.25">
      <c r="A9" s="12">
        <v>1950</v>
      </c>
      <c r="B9" s="13">
        <v>10.983483</v>
      </c>
      <c r="C9" s="13">
        <v>14.807534</v>
      </c>
      <c r="D9" s="13">
        <v>25.791017</v>
      </c>
      <c r="E9" s="13">
        <v>42.586467218411741</v>
      </c>
    </row>
    <row r="10" spans="1:5" x14ac:dyDescent="0.25">
      <c r="A10" s="12">
        <v>1960</v>
      </c>
      <c r="B10" s="13">
        <v>17.705117999999999</v>
      </c>
      <c r="C10" s="13">
        <v>17.218011000000001</v>
      </c>
      <c r="D10" s="13">
        <v>34.923129000000003</v>
      </c>
      <c r="E10" s="13">
        <v>50.697398849914045</v>
      </c>
    </row>
    <row r="11" spans="1:5" x14ac:dyDescent="0.25">
      <c r="A11" s="12">
        <v>1970</v>
      </c>
      <c r="B11" s="13">
        <v>28.308555999999999</v>
      </c>
      <c r="C11" s="13">
        <v>19.916682000000002</v>
      </c>
      <c r="D11" s="13">
        <v>48.225237999999997</v>
      </c>
      <c r="E11" s="13">
        <v>58.700707708275083</v>
      </c>
    </row>
    <row r="12" spans="1:5" x14ac:dyDescent="0.25">
      <c r="A12" s="12">
        <v>1980</v>
      </c>
      <c r="B12" s="13">
        <v>44.299728999999999</v>
      </c>
      <c r="C12" s="13">
        <v>22.547104000000001</v>
      </c>
      <c r="D12" s="13">
        <v>66.846833000000004</v>
      </c>
      <c r="E12" s="13">
        <v>66.270497811018203</v>
      </c>
    </row>
    <row r="13" spans="1:5" x14ac:dyDescent="0.25">
      <c r="A13" s="12">
        <v>1990</v>
      </c>
      <c r="B13" s="13">
        <v>57.959721000000002</v>
      </c>
      <c r="C13" s="13">
        <v>23.289923999999999</v>
      </c>
      <c r="D13" s="13">
        <v>81.249645000000001</v>
      </c>
      <c r="E13" s="13">
        <v>71.3353529113881</v>
      </c>
    </row>
    <row r="14" spans="1:5" x14ac:dyDescent="0.25">
      <c r="A14" s="12">
        <v>1995</v>
      </c>
      <c r="B14" s="13">
        <v>67.003514999999993</v>
      </c>
      <c r="C14" s="13">
        <v>24.154775000000001</v>
      </c>
      <c r="D14" s="13">
        <v>91.158289999999994</v>
      </c>
      <c r="E14" s="13">
        <v>73.502382504103565</v>
      </c>
    </row>
    <row r="15" spans="1:5" x14ac:dyDescent="0.25">
      <c r="A15" s="14">
        <v>2000</v>
      </c>
      <c r="B15" s="13">
        <v>72.759822</v>
      </c>
      <c r="C15" s="13">
        <v>24.723590000000002</v>
      </c>
      <c r="D15" s="13">
        <v>97.483412000000001</v>
      </c>
      <c r="E15" s="13">
        <v>74.638156899965708</v>
      </c>
    </row>
    <row r="16" spans="1:5" x14ac:dyDescent="0.25">
      <c r="A16" s="14">
        <v>2005</v>
      </c>
      <c r="B16" s="13">
        <v>78.987742999999995</v>
      </c>
      <c r="C16" s="13">
        <v>24.275645000000001</v>
      </c>
      <c r="D16" s="13">
        <v>103.26338800000001</v>
      </c>
      <c r="E16" s="13">
        <v>76.491527665158529</v>
      </c>
    </row>
    <row r="17" spans="1:5" x14ac:dyDescent="0.25">
      <c r="A17" s="14">
        <v>2010</v>
      </c>
      <c r="B17" s="13">
        <v>86.286769000000007</v>
      </c>
      <c r="C17" s="13">
        <v>26.049769000000001</v>
      </c>
      <c r="D17" s="13">
        <v>112.336538</v>
      </c>
      <c r="E17" s="13">
        <v>76.810956200199087</v>
      </c>
    </row>
    <row r="18" spans="1:5" x14ac:dyDescent="0.25">
      <c r="A18" s="15">
        <v>2015</v>
      </c>
      <c r="B18" s="16">
        <v>92.044539</v>
      </c>
      <c r="C18" s="16">
        <v>27.486214</v>
      </c>
      <c r="D18" s="16">
        <v>119.530753</v>
      </c>
      <c r="E18" s="16">
        <v>77.004901826394416</v>
      </c>
    </row>
    <row r="19" spans="1:5" ht="81.75" customHeight="1" x14ac:dyDescent="0.25">
      <c r="A19" s="428" t="s">
        <v>11</v>
      </c>
      <c r="B19" s="428"/>
      <c r="C19" s="428"/>
      <c r="D19" s="428"/>
      <c r="E19" s="428"/>
    </row>
    <row r="20" spans="1:5" ht="82.5" customHeight="1" x14ac:dyDescent="0.25">
      <c r="A20" s="421" t="s">
        <v>12</v>
      </c>
      <c r="B20" s="421"/>
      <c r="C20" s="421"/>
      <c r="D20" s="421"/>
      <c r="E20" s="421"/>
    </row>
  </sheetData>
  <mergeCells count="6">
    <mergeCell ref="A20:E20"/>
    <mergeCell ref="A1:E1"/>
    <mergeCell ref="A2:A3"/>
    <mergeCell ref="B2:D2"/>
    <mergeCell ref="E2:E3"/>
    <mergeCell ref="A19:E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sqref="A1:B1"/>
    </sheetView>
  </sheetViews>
  <sheetFormatPr baseColWidth="10" defaultColWidth="10.85546875" defaultRowHeight="14.25" x14ac:dyDescent="0.25"/>
  <cols>
    <col min="1" max="1" width="17" style="132" customWidth="1"/>
    <col min="2" max="2" width="20.140625" style="132" customWidth="1"/>
    <col min="3" max="16384" width="10.85546875" style="132"/>
  </cols>
  <sheetData>
    <row r="1" spans="1:2" ht="35.25" customHeight="1" x14ac:dyDescent="0.25">
      <c r="A1" s="471" t="s">
        <v>112</v>
      </c>
      <c r="B1" s="472"/>
    </row>
    <row r="2" spans="1:2" ht="19.5" customHeight="1" x14ac:dyDescent="0.25">
      <c r="A2" s="80" t="s">
        <v>1</v>
      </c>
      <c r="B2" s="80" t="s">
        <v>113</v>
      </c>
    </row>
    <row r="3" spans="1:2" s="23" customFormat="1" ht="12" x14ac:dyDescent="0.25">
      <c r="A3" s="23">
        <v>1990</v>
      </c>
      <c r="B3" s="130">
        <v>6.458887623754114</v>
      </c>
    </row>
    <row r="4" spans="1:2" s="23" customFormat="1" ht="12" x14ac:dyDescent="0.25">
      <c r="A4" s="23">
        <v>1991</v>
      </c>
      <c r="B4" s="130">
        <v>6.5603013039263116</v>
      </c>
    </row>
    <row r="5" spans="1:2" s="23" customFormat="1" ht="12" x14ac:dyDescent="0.25">
      <c r="A5" s="23">
        <v>1992</v>
      </c>
      <c r="B5" s="130">
        <v>6.6621663226664216</v>
      </c>
    </row>
    <row r="6" spans="1:2" s="23" customFormat="1" ht="12" x14ac:dyDescent="0.25">
      <c r="A6" s="23">
        <v>1993</v>
      </c>
      <c r="B6" s="130">
        <v>6.7640237199467155</v>
      </c>
    </row>
    <row r="7" spans="1:2" s="23" customFormat="1" ht="12" x14ac:dyDescent="0.25">
      <c r="A7" s="23">
        <v>1994</v>
      </c>
      <c r="B7" s="130">
        <v>6.8693071927638529</v>
      </c>
    </row>
    <row r="8" spans="1:2" s="23" customFormat="1" ht="12" x14ac:dyDescent="0.25">
      <c r="A8" s="23">
        <v>1995</v>
      </c>
      <c r="B8" s="130">
        <v>6.9764569163426442</v>
      </c>
    </row>
    <row r="9" spans="1:2" s="23" customFormat="1" ht="12" x14ac:dyDescent="0.25">
      <c r="A9" s="23">
        <v>1996</v>
      </c>
      <c r="B9" s="130">
        <v>7.0856224710524156</v>
      </c>
    </row>
    <row r="10" spans="1:2" s="23" customFormat="1" ht="12" x14ac:dyDescent="0.25">
      <c r="A10" s="23">
        <v>1997</v>
      </c>
      <c r="B10" s="130">
        <v>7.1979679955256923</v>
      </c>
    </row>
    <row r="11" spans="1:2" s="23" customFormat="1" ht="12" x14ac:dyDescent="0.25">
      <c r="A11" s="23">
        <v>1998</v>
      </c>
      <c r="B11" s="130">
        <v>7.31158661644284</v>
      </c>
    </row>
    <row r="12" spans="1:2" s="23" customFormat="1" ht="12" x14ac:dyDescent="0.25">
      <c r="A12" s="23">
        <v>1999</v>
      </c>
      <c r="B12" s="130">
        <v>7.4279238305150432</v>
      </c>
    </row>
    <row r="13" spans="1:2" s="23" customFormat="1" ht="12" x14ac:dyDescent="0.25">
      <c r="A13" s="23">
        <v>2000</v>
      </c>
      <c r="B13" s="130">
        <v>7.56</v>
      </c>
    </row>
    <row r="14" spans="1:2" s="23" customFormat="1" ht="12" x14ac:dyDescent="0.25">
      <c r="A14" s="23">
        <v>2001</v>
      </c>
      <c r="B14" s="130">
        <v>7.6782701458620544</v>
      </c>
    </row>
    <row r="15" spans="1:2" s="23" customFormat="1" ht="12" x14ac:dyDescent="0.25">
      <c r="A15" s="23">
        <v>2002</v>
      </c>
      <c r="B15" s="130">
        <v>7.8034178920850321</v>
      </c>
    </row>
    <row r="16" spans="1:2" s="23" customFormat="1" ht="12" x14ac:dyDescent="0.25">
      <c r="A16" s="23">
        <v>2003</v>
      </c>
      <c r="B16" s="130">
        <v>7.9254003630233338</v>
      </c>
    </row>
    <row r="17" spans="1:2" s="23" customFormat="1" ht="12" x14ac:dyDescent="0.25">
      <c r="A17" s="23">
        <v>2004</v>
      </c>
      <c r="B17" s="130">
        <v>8.0438954581836892</v>
      </c>
    </row>
    <row r="18" spans="1:2" s="23" customFormat="1" ht="12" x14ac:dyDescent="0.25">
      <c r="A18" s="23">
        <v>2005</v>
      </c>
      <c r="B18" s="130">
        <v>8.14</v>
      </c>
    </row>
    <row r="19" spans="1:2" s="23" customFormat="1" ht="12" x14ac:dyDescent="0.25">
      <c r="A19" s="23">
        <v>2006</v>
      </c>
      <c r="B19" s="130">
        <v>8.259135507478744</v>
      </c>
    </row>
    <row r="20" spans="1:2" s="23" customFormat="1" ht="12" x14ac:dyDescent="0.25">
      <c r="A20" s="23">
        <v>2007</v>
      </c>
      <c r="B20" s="130">
        <v>8.3579594052432338</v>
      </c>
    </row>
    <row r="21" spans="1:2" s="23" customFormat="1" ht="12" x14ac:dyDescent="0.25">
      <c r="A21" s="23">
        <v>2008</v>
      </c>
      <c r="B21" s="130">
        <v>8.456868131926754</v>
      </c>
    </row>
    <row r="22" spans="1:2" s="23" customFormat="1" ht="12" x14ac:dyDescent="0.25">
      <c r="A22" s="23">
        <v>2009</v>
      </c>
      <c r="B22" s="130">
        <v>8.5558959203847209</v>
      </c>
    </row>
    <row r="23" spans="1:2" s="23" customFormat="1" ht="12" x14ac:dyDescent="0.25">
      <c r="A23" s="23">
        <v>2010</v>
      </c>
      <c r="B23" s="130">
        <v>8.6300000000000008</v>
      </c>
    </row>
    <row r="24" spans="1:2" s="23" customFormat="1" ht="12" x14ac:dyDescent="0.25">
      <c r="A24" s="23">
        <v>2011</v>
      </c>
      <c r="B24" s="130">
        <v>8.7544652622957244</v>
      </c>
    </row>
    <row r="25" spans="1:2" s="23" customFormat="1" ht="12" x14ac:dyDescent="0.25">
      <c r="A25" s="23">
        <v>2012</v>
      </c>
      <c r="B25" s="130">
        <v>8.8539927540818351</v>
      </c>
    </row>
    <row r="26" spans="1:2" s="23" customFormat="1" ht="12" x14ac:dyDescent="0.25">
      <c r="A26" s="23">
        <v>2013</v>
      </c>
      <c r="B26" s="130">
        <v>8.9536559876299275</v>
      </c>
    </row>
    <row r="27" spans="1:2" ht="77.25" customHeight="1" x14ac:dyDescent="0.25">
      <c r="A27" s="436" t="s">
        <v>114</v>
      </c>
      <c r="B27" s="436"/>
    </row>
    <row r="28" spans="1:2" ht="72.75" customHeight="1" x14ac:dyDescent="0.25">
      <c r="A28" s="459" t="s">
        <v>115</v>
      </c>
      <c r="B28" s="459"/>
    </row>
  </sheetData>
  <mergeCells count="3">
    <mergeCell ref="A1:B1"/>
    <mergeCell ref="A27:B27"/>
    <mergeCell ref="A28:B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sqref="A1:H1"/>
    </sheetView>
  </sheetViews>
  <sheetFormatPr baseColWidth="10" defaultColWidth="10.85546875" defaultRowHeight="12.75" x14ac:dyDescent="0.25"/>
  <cols>
    <col min="1" max="1" width="9.85546875" style="86" customWidth="1"/>
    <col min="2" max="3" width="14.140625" style="86" customWidth="1"/>
    <col min="4" max="4" width="14.85546875" style="86" customWidth="1"/>
    <col min="5" max="5" width="15.140625" style="86" customWidth="1"/>
    <col min="6" max="6" width="16.28515625" style="86" customWidth="1"/>
    <col min="7" max="7" width="15.85546875" style="86" customWidth="1"/>
    <col min="8" max="8" width="14.140625" style="86" customWidth="1"/>
    <col min="9" max="16384" width="10.85546875" style="86"/>
  </cols>
  <sheetData>
    <row r="1" spans="1:8" ht="30" customHeight="1" x14ac:dyDescent="0.25">
      <c r="A1" s="419" t="s">
        <v>116</v>
      </c>
      <c r="B1" s="419"/>
      <c r="C1" s="419"/>
      <c r="D1" s="419"/>
      <c r="E1" s="419"/>
      <c r="F1" s="419"/>
      <c r="G1" s="419"/>
      <c r="H1" s="419"/>
    </row>
    <row r="2" spans="1:8" s="134" customFormat="1" ht="63.75" x14ac:dyDescent="0.25">
      <c r="A2" s="133" t="s">
        <v>1</v>
      </c>
      <c r="B2" s="133" t="s">
        <v>117</v>
      </c>
      <c r="C2" s="133" t="s">
        <v>118</v>
      </c>
      <c r="D2" s="133" t="s">
        <v>119</v>
      </c>
      <c r="E2" s="133" t="s">
        <v>120</v>
      </c>
      <c r="F2" s="133" t="s">
        <v>121</v>
      </c>
      <c r="G2" s="133" t="s">
        <v>122</v>
      </c>
      <c r="H2" s="133" t="s">
        <v>123</v>
      </c>
    </row>
    <row r="3" spans="1:8" s="23" customFormat="1" ht="12" x14ac:dyDescent="0.25">
      <c r="A3" s="23">
        <v>1990</v>
      </c>
      <c r="B3" s="127">
        <v>40.489518093968421</v>
      </c>
      <c r="C3" s="127">
        <v>97.55905124816357</v>
      </c>
      <c r="D3" s="127">
        <v>78.592907220754725</v>
      </c>
      <c r="E3" s="127">
        <v>49.596980330145144</v>
      </c>
      <c r="F3" s="127">
        <v>22.658198762184856</v>
      </c>
      <c r="G3" s="127">
        <v>19.211517667450035</v>
      </c>
      <c r="H3" s="127">
        <v>3.4466810947348168</v>
      </c>
    </row>
    <row r="4" spans="1:8" s="23" customFormat="1" ht="12" x14ac:dyDescent="0.25">
      <c r="A4" s="23">
        <v>1991</v>
      </c>
      <c r="B4" s="127">
        <v>41.044707621388753</v>
      </c>
      <c r="C4" s="127">
        <v>97.964402995574389</v>
      </c>
      <c r="D4" s="127">
        <v>78.507178303018392</v>
      </c>
      <c r="E4" s="127">
        <v>49.026514943755231</v>
      </c>
      <c r="F4" s="127">
        <v>22.944313875718642</v>
      </c>
      <c r="G4" s="127">
        <v>19.404126685908636</v>
      </c>
      <c r="H4" s="127">
        <v>3.5401871898100046</v>
      </c>
    </row>
    <row r="5" spans="1:8" s="23" customFormat="1" ht="12" x14ac:dyDescent="0.25">
      <c r="A5" s="23">
        <v>1992</v>
      </c>
      <c r="B5" s="127">
        <v>40.13054868717601</v>
      </c>
      <c r="C5" s="127">
        <v>98.10870957496428</v>
      </c>
      <c r="D5" s="127">
        <v>78.931192587619051</v>
      </c>
      <c r="E5" s="127">
        <v>49.998016915786117</v>
      </c>
      <c r="F5" s="127">
        <v>23.973000752056173</v>
      </c>
      <c r="G5" s="127">
        <v>20.393312435960588</v>
      </c>
      <c r="H5" s="127">
        <v>3.5796883160955839</v>
      </c>
    </row>
    <row r="6" spans="1:8" s="23" customFormat="1" ht="12" x14ac:dyDescent="0.25">
      <c r="A6" s="23">
        <v>1993</v>
      </c>
      <c r="B6" s="127">
        <v>42.202026843476624</v>
      </c>
      <c r="C6" s="127">
        <v>98.088371398005918</v>
      </c>
      <c r="D6" s="127">
        <v>79.889839370510686</v>
      </c>
      <c r="E6" s="127">
        <v>52.131440614876681</v>
      </c>
      <c r="F6" s="127">
        <v>24.575916238694901</v>
      </c>
      <c r="G6" s="127">
        <v>21.118439942511134</v>
      </c>
      <c r="H6" s="127">
        <v>3.4574762961837675</v>
      </c>
    </row>
    <row r="7" spans="1:8" s="23" customFormat="1" ht="12" x14ac:dyDescent="0.25">
      <c r="A7" s="23">
        <v>1994</v>
      </c>
      <c r="B7" s="127">
        <v>44.159070475418503</v>
      </c>
      <c r="C7" s="127">
        <v>98.36494906716031</v>
      </c>
      <c r="D7" s="127">
        <v>81.008745217521437</v>
      </c>
      <c r="E7" s="127">
        <v>54.630812444147111</v>
      </c>
      <c r="F7" s="127">
        <v>25.647778806262362</v>
      </c>
      <c r="G7" s="127">
        <v>22.216868394457347</v>
      </c>
      <c r="H7" s="127">
        <v>3.4309104118050158</v>
      </c>
    </row>
    <row r="8" spans="1:8" s="23" customFormat="1" ht="12" x14ac:dyDescent="0.25">
      <c r="A8" s="23">
        <v>1995</v>
      </c>
      <c r="B8" s="127">
        <v>45.230299685467294</v>
      </c>
      <c r="C8" s="127">
        <v>98.380894732923934</v>
      </c>
      <c r="D8" s="127">
        <v>81.732098424369624</v>
      </c>
      <c r="E8" s="127">
        <v>57.096746195763096</v>
      </c>
      <c r="F8" s="127">
        <v>26.971044446299054</v>
      </c>
      <c r="G8" s="127">
        <v>23.719679239047107</v>
      </c>
      <c r="H8" s="127">
        <v>3.2513652072519452</v>
      </c>
    </row>
    <row r="9" spans="1:8" s="23" customFormat="1" ht="12" x14ac:dyDescent="0.25">
      <c r="A9" s="23">
        <v>1996</v>
      </c>
      <c r="B9" s="127">
        <v>46.329038803087691</v>
      </c>
      <c r="C9" s="127">
        <v>98.009038285887485</v>
      </c>
      <c r="D9" s="127">
        <v>82.234796399402413</v>
      </c>
      <c r="E9" s="127">
        <v>58.941966258254929</v>
      </c>
      <c r="F9" s="127">
        <v>28.478236390309664</v>
      </c>
      <c r="G9" s="127">
        <v>25.224392371436501</v>
      </c>
      <c r="H9" s="127">
        <v>3.2538440188731617</v>
      </c>
    </row>
    <row r="10" spans="1:8" s="23" customFormat="1" ht="12" x14ac:dyDescent="0.25">
      <c r="A10" s="23">
        <v>1997</v>
      </c>
      <c r="B10" s="127">
        <v>47.015136911711352</v>
      </c>
      <c r="C10" s="127">
        <v>98.15165809900617</v>
      </c>
      <c r="D10" s="127">
        <v>82.686718524575525</v>
      </c>
      <c r="E10" s="127">
        <v>60.887549495325842</v>
      </c>
      <c r="F10" s="127">
        <v>30.441968765325583</v>
      </c>
      <c r="G10" s="127">
        <v>26.931385618988912</v>
      </c>
      <c r="H10" s="127">
        <v>3.5105831463366743</v>
      </c>
    </row>
    <row r="11" spans="1:8" s="23" customFormat="1" ht="12" x14ac:dyDescent="0.25">
      <c r="A11" s="23">
        <v>1998</v>
      </c>
      <c r="B11" s="127">
        <v>47.751866060929309</v>
      </c>
      <c r="C11" s="127">
        <v>98.792255447600681</v>
      </c>
      <c r="D11" s="127">
        <v>83.212003313343658</v>
      </c>
      <c r="E11" s="127">
        <v>62.961157288255386</v>
      </c>
      <c r="F11" s="127">
        <v>31.502917489675276</v>
      </c>
      <c r="G11" s="127">
        <v>27.853804295418421</v>
      </c>
      <c r="H11" s="127">
        <v>3.6491131942568527</v>
      </c>
    </row>
    <row r="12" spans="1:8" s="23" customFormat="1" ht="12" x14ac:dyDescent="0.25">
      <c r="A12" s="23">
        <v>1999</v>
      </c>
      <c r="B12" s="127">
        <v>48.296296826515963</v>
      </c>
      <c r="C12" s="127">
        <v>99.138440706059072</v>
      </c>
      <c r="D12" s="127">
        <v>83.828381833881664</v>
      </c>
      <c r="E12" s="127">
        <v>65.090910445146406</v>
      </c>
      <c r="F12" s="127">
        <v>33.134997827766668</v>
      </c>
      <c r="G12" s="127">
        <v>29.573030676282247</v>
      </c>
      <c r="H12" s="127">
        <v>3.5619671514844233</v>
      </c>
    </row>
    <row r="13" spans="1:8" s="23" customFormat="1" ht="12" x14ac:dyDescent="0.25">
      <c r="A13" s="23">
        <v>2000</v>
      </c>
      <c r="B13" s="127">
        <v>48.888638519753883</v>
      </c>
      <c r="C13" s="127">
        <v>99.334275191646157</v>
      </c>
      <c r="D13" s="127">
        <v>84.406486696237522</v>
      </c>
      <c r="E13" s="127">
        <v>67.422790388610892</v>
      </c>
      <c r="F13" s="127">
        <v>34.252234131019492</v>
      </c>
      <c r="G13" s="127">
        <v>30.836256389650664</v>
      </c>
      <c r="H13" s="127">
        <v>3.4159777413688293</v>
      </c>
    </row>
    <row r="14" spans="1:8" s="23" customFormat="1" ht="12" x14ac:dyDescent="0.25">
      <c r="A14" s="23">
        <v>2001</v>
      </c>
      <c r="B14" s="127">
        <v>49.114556395586021</v>
      </c>
      <c r="C14" s="127">
        <v>99.702179684777207</v>
      </c>
      <c r="D14" s="127">
        <v>84.944512127850331</v>
      </c>
      <c r="E14" s="127">
        <v>69.552089615694157</v>
      </c>
      <c r="F14" s="127">
        <v>36.563485296475285</v>
      </c>
      <c r="G14" s="127">
        <v>33.156003563717398</v>
      </c>
      <c r="H14" s="127">
        <v>3.4074817327578848</v>
      </c>
    </row>
    <row r="15" spans="1:8" s="23" customFormat="1" ht="12" x14ac:dyDescent="0.25">
      <c r="A15" s="23">
        <v>2002</v>
      </c>
      <c r="B15" s="127">
        <v>52.193449824236701</v>
      </c>
      <c r="C15" s="127">
        <v>99.266421919586762</v>
      </c>
      <c r="D15" s="127">
        <v>86.178653902686904</v>
      </c>
      <c r="E15" s="127">
        <v>71.905120257559986</v>
      </c>
      <c r="F15" s="127">
        <v>38.821820757382532</v>
      </c>
      <c r="G15" s="127">
        <v>35.32864073839324</v>
      </c>
      <c r="H15" s="127">
        <v>3.4931800189892912</v>
      </c>
    </row>
    <row r="16" spans="1:8" s="23" customFormat="1" ht="12" x14ac:dyDescent="0.25">
      <c r="A16" s="23">
        <v>2003</v>
      </c>
      <c r="B16" s="127">
        <v>53.998473515582276</v>
      </c>
      <c r="C16" s="127">
        <v>98.545168434151208</v>
      </c>
      <c r="D16" s="127">
        <v>86.558574003533366</v>
      </c>
      <c r="E16" s="127">
        <v>73.467518399457759</v>
      </c>
      <c r="F16" s="127">
        <v>40.750675768361909</v>
      </c>
      <c r="G16" s="127">
        <v>37.21866508293575</v>
      </c>
      <c r="H16" s="127">
        <v>3.5320106854261604</v>
      </c>
    </row>
    <row r="17" spans="1:8" s="23" customFormat="1" ht="12" x14ac:dyDescent="0.25">
      <c r="A17" s="23">
        <v>2004</v>
      </c>
      <c r="B17" s="127">
        <v>59.160601218576069</v>
      </c>
      <c r="C17" s="127">
        <v>97.7141162414852</v>
      </c>
      <c r="D17" s="127">
        <v>87.81224842168676</v>
      </c>
      <c r="E17" s="127">
        <v>75.485638468439575</v>
      </c>
      <c r="F17" s="127">
        <v>42.192375307332746</v>
      </c>
      <c r="G17" s="127">
        <v>38.579041721505241</v>
      </c>
      <c r="H17" s="127">
        <v>3.6133335858275024</v>
      </c>
    </row>
    <row r="18" spans="1:8" s="23" customFormat="1" ht="12" x14ac:dyDescent="0.25">
      <c r="A18" s="23">
        <v>2005</v>
      </c>
      <c r="B18" s="127">
        <v>64.929333951921194</v>
      </c>
      <c r="C18" s="127">
        <v>97.339300320395196</v>
      </c>
      <c r="D18" s="127">
        <v>89.111877604534499</v>
      </c>
      <c r="E18" s="127">
        <v>76.465530739690962</v>
      </c>
      <c r="F18" s="127">
        <v>43.698825232538645</v>
      </c>
      <c r="G18" s="127">
        <v>40.111367680068867</v>
      </c>
      <c r="H18" s="127">
        <v>3.5874575524697772</v>
      </c>
    </row>
    <row r="19" spans="1:8" s="23" customFormat="1" ht="12" x14ac:dyDescent="0.25">
      <c r="A19" s="23">
        <v>2006</v>
      </c>
      <c r="B19" s="127">
        <v>68.870730815386352</v>
      </c>
      <c r="C19" s="127">
        <v>97.697155078426462</v>
      </c>
      <c r="D19" s="127">
        <v>90.678302477684269</v>
      </c>
      <c r="E19" s="127">
        <v>77.695493310971059</v>
      </c>
      <c r="F19" s="127">
        <v>45.423516609888651</v>
      </c>
      <c r="G19" s="127">
        <v>41.859794362592048</v>
      </c>
      <c r="H19" s="127">
        <v>3.5637222472966039</v>
      </c>
    </row>
    <row r="20" spans="1:8" s="23" customFormat="1" ht="12" x14ac:dyDescent="0.25">
      <c r="A20" s="23">
        <v>2007</v>
      </c>
      <c r="B20" s="127">
        <v>69.306542686844367</v>
      </c>
      <c r="C20" s="127">
        <v>97.92040065662033</v>
      </c>
      <c r="D20" s="127">
        <v>91.272511252347982</v>
      </c>
      <c r="E20" s="127">
        <v>78.366250297940027</v>
      </c>
      <c r="F20" s="127">
        <v>46.565153333301737</v>
      </c>
      <c r="G20" s="127">
        <v>42.924289097587859</v>
      </c>
      <c r="H20" s="127">
        <v>3.6408642357138801</v>
      </c>
    </row>
    <row r="21" spans="1:8" s="23" customFormat="1" ht="12" x14ac:dyDescent="0.25">
      <c r="A21" s="23">
        <v>2008</v>
      </c>
      <c r="B21" s="127">
        <v>68.185178830650315</v>
      </c>
      <c r="C21" s="127">
        <v>99.006363861988874</v>
      </c>
      <c r="D21" s="127">
        <v>91.685339243971626</v>
      </c>
      <c r="E21" s="127">
        <v>78.447848900927113</v>
      </c>
      <c r="F21" s="127">
        <v>47.152102771091101</v>
      </c>
      <c r="G21" s="127">
        <v>43.452056461849828</v>
      </c>
      <c r="H21" s="127">
        <v>3.7000463092412748</v>
      </c>
    </row>
    <row r="22" spans="1:8" s="23" customFormat="1" ht="12" x14ac:dyDescent="0.25">
      <c r="A22" s="23">
        <v>2009</v>
      </c>
      <c r="B22" s="127">
        <v>68.048657409718231</v>
      </c>
      <c r="C22" s="127">
        <v>99.857547423883602</v>
      </c>
      <c r="D22" s="127">
        <v>91.922306961740247</v>
      </c>
      <c r="E22" s="127">
        <v>78.26982134930293</v>
      </c>
      <c r="F22" s="127">
        <v>49.28985036164778</v>
      </c>
      <c r="G22" s="127">
        <v>45.484722673675421</v>
      </c>
      <c r="H22" s="127">
        <v>3.8051276879723566</v>
      </c>
    </row>
    <row r="23" spans="1:8" s="23" customFormat="1" ht="12" x14ac:dyDescent="0.25">
      <c r="A23" s="23">
        <v>2010</v>
      </c>
      <c r="B23" s="127">
        <v>68.663751491851215</v>
      </c>
      <c r="C23" s="127">
        <v>100.50748014753854</v>
      </c>
      <c r="D23" s="127">
        <v>92.454361737255383</v>
      </c>
      <c r="E23" s="127">
        <v>78.848918400975037</v>
      </c>
      <c r="F23" s="127">
        <v>50.350892544625701</v>
      </c>
      <c r="G23" s="127">
        <v>46.45526094428368</v>
      </c>
      <c r="H23" s="127">
        <v>3.8956316003420199</v>
      </c>
    </row>
    <row r="24" spans="1:8" s="23" customFormat="1" ht="12" x14ac:dyDescent="0.25">
      <c r="A24" s="23">
        <v>2011</v>
      </c>
      <c r="B24" s="127">
        <v>69.760485034076751</v>
      </c>
      <c r="C24" s="127">
        <v>100.93660830962388</v>
      </c>
      <c r="D24" s="127">
        <v>93.190075823641536</v>
      </c>
      <c r="E24" s="127">
        <v>79.774976726892717</v>
      </c>
      <c r="F24" s="127">
        <v>51.826160335416802</v>
      </c>
      <c r="G24" s="127">
        <v>47.920867011372046</v>
      </c>
      <c r="H24" s="127">
        <v>3.9052933240447651</v>
      </c>
    </row>
    <row r="25" spans="1:8" s="23" customFormat="1" ht="12" x14ac:dyDescent="0.25">
      <c r="A25" s="23">
        <v>2012</v>
      </c>
      <c r="B25" s="127">
        <v>70.666884868769841</v>
      </c>
      <c r="C25" s="127">
        <v>100.29029483524047</v>
      </c>
      <c r="D25" s="127">
        <v>93.916168555402052</v>
      </c>
      <c r="E25" s="127">
        <v>82.416553901806793</v>
      </c>
      <c r="F25" s="127">
        <v>52.922514967048372</v>
      </c>
      <c r="G25" s="127">
        <v>49.020961782928055</v>
      </c>
      <c r="H25" s="127">
        <v>3.9015531841203126</v>
      </c>
    </row>
    <row r="26" spans="1:8" s="23" customFormat="1" ht="12" x14ac:dyDescent="0.25">
      <c r="A26" s="135">
        <v>2013</v>
      </c>
      <c r="B26" s="136">
        <v>71.270225226142202</v>
      </c>
      <c r="C26" s="136">
        <v>99.382325747411556</v>
      </c>
      <c r="D26" s="136">
        <v>94.387235030993452</v>
      </c>
      <c r="E26" s="136">
        <v>84.851078677410996</v>
      </c>
      <c r="F26" s="136">
        <v>54.767577180463299</v>
      </c>
      <c r="G26" s="136">
        <v>54.417159676794022</v>
      </c>
      <c r="H26" s="136">
        <v>0.35041750366927144</v>
      </c>
    </row>
    <row r="27" spans="1:8" s="137" customFormat="1" ht="82.5" customHeight="1" x14ac:dyDescent="0.25">
      <c r="A27" s="436" t="s">
        <v>124</v>
      </c>
      <c r="B27" s="436"/>
      <c r="C27" s="436"/>
      <c r="D27" s="436"/>
      <c r="E27" s="436"/>
      <c r="F27" s="436"/>
      <c r="G27" s="436"/>
      <c r="H27" s="436"/>
    </row>
    <row r="28" spans="1:8" s="137" customFormat="1" ht="27" customHeight="1" x14ac:dyDescent="0.25">
      <c r="A28" s="464" t="s">
        <v>125</v>
      </c>
      <c r="B28" s="464"/>
      <c r="C28" s="464"/>
      <c r="D28" s="464"/>
      <c r="E28" s="464"/>
      <c r="F28" s="464"/>
      <c r="G28" s="464"/>
      <c r="H28" s="464"/>
    </row>
  </sheetData>
  <mergeCells count="3">
    <mergeCell ref="A1:H1"/>
    <mergeCell ref="A27:H27"/>
    <mergeCell ref="A28:H2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sqref="A1:F1"/>
    </sheetView>
  </sheetViews>
  <sheetFormatPr baseColWidth="10" defaultColWidth="10.85546875" defaultRowHeight="12.75" x14ac:dyDescent="0.25"/>
  <cols>
    <col min="1" max="1" width="10.140625" style="86" customWidth="1"/>
    <col min="2" max="2" width="10.85546875" style="86" customWidth="1"/>
    <col min="3" max="3" width="13.140625" style="86" customWidth="1"/>
    <col min="4" max="4" width="15.85546875" style="86" customWidth="1"/>
    <col min="5" max="5" width="14.140625" style="86" customWidth="1"/>
    <col min="6" max="6" width="15.42578125" style="86" customWidth="1"/>
    <col min="7" max="16384" width="10.85546875" style="86"/>
  </cols>
  <sheetData>
    <row r="1" spans="1:6" s="138" customFormat="1" ht="36" customHeight="1" x14ac:dyDescent="0.25">
      <c r="A1" s="473" t="s">
        <v>126</v>
      </c>
      <c r="B1" s="474"/>
      <c r="C1" s="474"/>
      <c r="D1" s="474"/>
      <c r="E1" s="474"/>
      <c r="F1" s="474"/>
    </row>
    <row r="2" spans="1:6" s="138" customFormat="1" ht="18.75" customHeight="1" x14ac:dyDescent="0.25">
      <c r="A2" s="433" t="s">
        <v>1</v>
      </c>
      <c r="B2" s="475" t="s">
        <v>127</v>
      </c>
      <c r="C2" s="475"/>
      <c r="D2" s="475"/>
      <c r="E2" s="475"/>
      <c r="F2" s="475"/>
    </row>
    <row r="3" spans="1:6" s="134" customFormat="1" ht="25.5" x14ac:dyDescent="0.25">
      <c r="A3" s="434"/>
      <c r="B3" s="133" t="s">
        <v>128</v>
      </c>
      <c r="C3" s="133" t="s">
        <v>129</v>
      </c>
      <c r="D3" s="133" t="s">
        <v>130</v>
      </c>
      <c r="E3" s="133" t="s">
        <v>131</v>
      </c>
      <c r="F3" s="133" t="s">
        <v>132</v>
      </c>
    </row>
    <row r="4" spans="1:6" s="23" customFormat="1" ht="12" x14ac:dyDescent="0.25">
      <c r="A4" s="23">
        <v>1990</v>
      </c>
      <c r="B4" s="139">
        <v>70.091449923037572</v>
      </c>
      <c r="C4" s="139">
        <v>73.883061145143785</v>
      </c>
      <c r="D4" s="139">
        <v>60.087639346561026</v>
      </c>
      <c r="E4" s="139">
        <v>55.239628923423467</v>
      </c>
      <c r="F4" s="139">
        <v>37.762421583148402</v>
      </c>
    </row>
    <row r="5" spans="1:6" s="23" customFormat="1" ht="12" x14ac:dyDescent="0.25">
      <c r="A5" s="23">
        <v>1991</v>
      </c>
      <c r="B5" s="139">
        <v>71.593183059163721</v>
      </c>
      <c r="C5" s="139">
        <v>75.257856009883767</v>
      </c>
      <c r="D5" s="139">
        <v>59.846979483414017</v>
      </c>
      <c r="E5" s="139">
        <v>55.823387424891621</v>
      </c>
      <c r="F5" s="139">
        <v>40.401636650801898</v>
      </c>
    </row>
    <row r="6" spans="1:6" s="23" customFormat="1" ht="12" x14ac:dyDescent="0.25">
      <c r="A6" s="23">
        <v>1992</v>
      </c>
      <c r="B6" s="139">
        <v>72.901046671315441</v>
      </c>
      <c r="C6" s="139">
        <v>76.433383639609787</v>
      </c>
      <c r="D6" s="139">
        <v>60.335205570539287</v>
      </c>
      <c r="E6" s="139">
        <v>56.629619161778322</v>
      </c>
      <c r="F6" s="139">
        <v>41.025148445686341</v>
      </c>
    </row>
    <row r="7" spans="1:6" s="23" customFormat="1" ht="12" x14ac:dyDescent="0.25">
      <c r="A7" s="23">
        <v>1993</v>
      </c>
      <c r="B7" s="139">
        <v>74.236283969445552</v>
      </c>
      <c r="C7" s="139">
        <v>77.510648717072144</v>
      </c>
      <c r="D7" s="139">
        <v>59.778007320976002</v>
      </c>
      <c r="E7" s="139">
        <v>54.415525768450856</v>
      </c>
      <c r="F7" s="139">
        <v>35.310870178949088</v>
      </c>
    </row>
    <row r="8" spans="1:6" s="23" customFormat="1" ht="12" x14ac:dyDescent="0.25">
      <c r="A8" s="23">
        <v>1994</v>
      </c>
      <c r="B8" s="139">
        <v>77.735765889403311</v>
      </c>
      <c r="C8" s="139">
        <v>76.21696168282574</v>
      </c>
      <c r="D8" s="139">
        <v>60.206355154347001</v>
      </c>
      <c r="E8" s="139">
        <v>55.077217715121698</v>
      </c>
      <c r="F8" s="139">
        <v>36.182374516604874</v>
      </c>
    </row>
    <row r="9" spans="1:6" s="23" customFormat="1" ht="12" x14ac:dyDescent="0.25">
      <c r="A9" s="23">
        <v>1995</v>
      </c>
      <c r="B9" s="139">
        <v>80.038924676164797</v>
      </c>
      <c r="C9" s="139">
        <v>75.776076441143147</v>
      </c>
      <c r="D9" s="139">
        <v>58.051166634247465</v>
      </c>
      <c r="E9" s="139">
        <v>55.502723687594958</v>
      </c>
      <c r="F9" s="139">
        <v>45.454311480810411</v>
      </c>
    </row>
    <row r="10" spans="1:6" s="23" customFormat="1" ht="12" x14ac:dyDescent="0.25">
      <c r="A10" s="23">
        <v>1996</v>
      </c>
      <c r="B10" s="139">
        <v>82.799838218668526</v>
      </c>
      <c r="C10" s="139">
        <v>74.801341162729571</v>
      </c>
      <c r="D10" s="139">
        <v>57.285558422252045</v>
      </c>
      <c r="E10" s="139">
        <v>54.388437912424472</v>
      </c>
      <c r="F10" s="139">
        <v>42.158153613318198</v>
      </c>
    </row>
    <row r="11" spans="1:6" s="23" customFormat="1" ht="12" x14ac:dyDescent="0.25">
      <c r="A11" s="23">
        <v>1997</v>
      </c>
      <c r="B11" s="139">
        <v>84.894794654520368</v>
      </c>
      <c r="C11" s="139">
        <v>73.810056266227036</v>
      </c>
      <c r="D11" s="139">
        <v>58.902012174214157</v>
      </c>
      <c r="E11" s="139">
        <v>55.632281185286161</v>
      </c>
      <c r="F11" s="139">
        <v>39.971164217612589</v>
      </c>
    </row>
    <row r="12" spans="1:6" s="23" customFormat="1" ht="12" x14ac:dyDescent="0.25">
      <c r="A12" s="23">
        <v>1998</v>
      </c>
      <c r="B12" s="139">
        <v>85.792856151219837</v>
      </c>
      <c r="C12" s="139">
        <v>76.116783162981818</v>
      </c>
      <c r="D12" s="139">
        <v>58.111416520494949</v>
      </c>
      <c r="E12" s="139">
        <v>55.127337763830567</v>
      </c>
      <c r="F12" s="139">
        <v>39.785009242045717</v>
      </c>
    </row>
    <row r="13" spans="1:6" s="23" customFormat="1" ht="12" x14ac:dyDescent="0.25">
      <c r="A13" s="23">
        <v>1999</v>
      </c>
      <c r="B13" s="139">
        <v>84.698130007485076</v>
      </c>
      <c r="C13" s="139">
        <v>75.137535472731003</v>
      </c>
      <c r="D13" s="139">
        <v>58.607223352653229</v>
      </c>
      <c r="E13" s="139">
        <v>55.633390582810883</v>
      </c>
      <c r="F13" s="139">
        <v>41.320659841727817</v>
      </c>
    </row>
    <row r="14" spans="1:6" s="23" customFormat="1" ht="12" x14ac:dyDescent="0.25">
      <c r="A14" s="23">
        <v>2000</v>
      </c>
      <c r="B14" s="139">
        <v>86.300400896482742</v>
      </c>
      <c r="C14" s="139">
        <v>74.927084820838118</v>
      </c>
      <c r="D14" s="139">
        <v>59.312616511285597</v>
      </c>
      <c r="E14" s="139">
        <v>57.019262228885466</v>
      </c>
      <c r="F14" s="139">
        <v>44.548721831774508</v>
      </c>
    </row>
    <row r="15" spans="1:6" s="23" customFormat="1" ht="12" x14ac:dyDescent="0.25">
      <c r="A15" s="23">
        <v>2001</v>
      </c>
      <c r="B15" s="139">
        <v>87.712977957156653</v>
      </c>
      <c r="C15" s="139">
        <v>77.701560926934476</v>
      </c>
      <c r="D15" s="139">
        <v>58.805313830772079</v>
      </c>
      <c r="E15" s="139">
        <v>57.184836247637236</v>
      </c>
      <c r="F15" s="139">
        <v>46.552719012129714</v>
      </c>
    </row>
    <row r="16" spans="1:6" s="23" customFormat="1" ht="12" x14ac:dyDescent="0.25">
      <c r="A16" s="23">
        <v>2002</v>
      </c>
      <c r="B16" s="139">
        <v>88.211202670215343</v>
      </c>
      <c r="C16" s="139">
        <v>78.403633658069666</v>
      </c>
      <c r="D16" s="139">
        <v>61.109907078806927</v>
      </c>
      <c r="E16" s="139">
        <v>59.258471616885636</v>
      </c>
      <c r="F16" s="139">
        <v>46.975869257865853</v>
      </c>
    </row>
    <row r="17" spans="1:6" s="23" customFormat="1" ht="12" x14ac:dyDescent="0.25">
      <c r="A17" s="23">
        <v>2003</v>
      </c>
      <c r="B17" s="139">
        <v>88.668294981055695</v>
      </c>
      <c r="C17" s="139">
        <v>78.900003459550078</v>
      </c>
      <c r="D17" s="139">
        <v>59.961105302066606</v>
      </c>
      <c r="E17" s="139">
        <v>58.401293855355853</v>
      </c>
      <c r="F17" s="139">
        <v>47.231429593418383</v>
      </c>
    </row>
    <row r="18" spans="1:6" s="23" customFormat="1" ht="12" x14ac:dyDescent="0.25">
      <c r="A18" s="23">
        <v>2004</v>
      </c>
      <c r="B18" s="139">
        <v>90.025527105966262</v>
      </c>
      <c r="C18" s="139">
        <v>78.408953708431341</v>
      </c>
      <c r="D18" s="139">
        <v>59.594857323050974</v>
      </c>
      <c r="E18" s="139">
        <v>58.015103867329977</v>
      </c>
      <c r="F18" s="139">
        <v>46.437203394315759</v>
      </c>
    </row>
    <row r="19" spans="1:6" s="23" customFormat="1" ht="12" x14ac:dyDescent="0.25">
      <c r="A19" s="23">
        <v>2005</v>
      </c>
      <c r="B19" s="139">
        <v>91.752982100904688</v>
      </c>
      <c r="C19" s="139">
        <v>78.228856288773571</v>
      </c>
      <c r="D19" s="139">
        <v>59.641113892126043</v>
      </c>
      <c r="E19" s="139">
        <v>58.251586413851562</v>
      </c>
      <c r="F19" s="139">
        <v>47.572027593669688</v>
      </c>
    </row>
    <row r="20" spans="1:6" s="23" customFormat="1" ht="12" x14ac:dyDescent="0.25">
      <c r="A20" s="23">
        <v>2006</v>
      </c>
      <c r="B20" s="139">
        <v>91.667851689060896</v>
      </c>
      <c r="C20" s="139">
        <v>78.168669133644144</v>
      </c>
      <c r="D20" s="139">
        <v>60.129466856052851</v>
      </c>
      <c r="E20" s="139">
        <v>58.017361728218063</v>
      </c>
      <c r="F20" s="139">
        <v>41.432130825378998</v>
      </c>
    </row>
    <row r="21" spans="1:6" s="23" customFormat="1" ht="12" x14ac:dyDescent="0.25">
      <c r="A21" s="23">
        <v>2007</v>
      </c>
      <c r="B21" s="139">
        <v>92.427786532995327</v>
      </c>
      <c r="C21" s="139">
        <v>78.636186404782137</v>
      </c>
      <c r="D21" s="139">
        <v>60.955670688246066</v>
      </c>
      <c r="E21" s="139">
        <v>58.941145489943104</v>
      </c>
      <c r="F21" s="139">
        <v>42.403007930974894</v>
      </c>
    </row>
    <row r="22" spans="1:6" s="23" customFormat="1" ht="12" x14ac:dyDescent="0.25">
      <c r="A22" s="23">
        <v>2008</v>
      </c>
      <c r="B22" s="139">
        <v>94.005350966687701</v>
      </c>
      <c r="C22" s="139">
        <v>81.398270990611508</v>
      </c>
      <c r="D22" s="139">
        <v>62.537879253484959</v>
      </c>
      <c r="E22" s="139">
        <v>60.851437945817587</v>
      </c>
      <c r="F22" s="139">
        <v>46.42032904139932</v>
      </c>
    </row>
    <row r="23" spans="1:6" s="23" customFormat="1" ht="12" x14ac:dyDescent="0.25">
      <c r="A23" s="23">
        <v>2009</v>
      </c>
      <c r="B23" s="139">
        <v>94.526126960147238</v>
      </c>
      <c r="C23" s="139">
        <v>82.199278609360306</v>
      </c>
      <c r="D23" s="139">
        <v>63.379031476620817</v>
      </c>
      <c r="E23" s="139">
        <v>61.990351883664765</v>
      </c>
      <c r="F23" s="139">
        <v>49.99419553117</v>
      </c>
    </row>
    <row r="24" spans="1:6" s="23" customFormat="1" ht="12" x14ac:dyDescent="0.25">
      <c r="A24" s="23">
        <v>2010</v>
      </c>
      <c r="B24" s="139">
        <v>94.934705082921482</v>
      </c>
      <c r="C24" s="139">
        <v>83.252662149080351</v>
      </c>
      <c r="D24" s="139">
        <v>64.218794048229029</v>
      </c>
      <c r="E24" s="139">
        <v>62.234192458259031</v>
      </c>
      <c r="F24" s="139">
        <v>44.931618258253948</v>
      </c>
    </row>
    <row r="25" spans="1:6" s="23" customFormat="1" ht="12" x14ac:dyDescent="0.25">
      <c r="A25" s="23">
        <v>2011</v>
      </c>
      <c r="B25" s="139">
        <v>95.076669011529916</v>
      </c>
      <c r="C25" s="139">
        <v>84.056882741098832</v>
      </c>
      <c r="D25" s="139">
        <v>62.786397431487515</v>
      </c>
      <c r="E25" s="139">
        <v>61.292015508892902</v>
      </c>
      <c r="F25" s="139">
        <v>47.629447955268326</v>
      </c>
    </row>
    <row r="26" spans="1:6" s="23" customFormat="1" ht="12" x14ac:dyDescent="0.25">
      <c r="A26" s="23">
        <v>2012</v>
      </c>
      <c r="B26" s="139">
        <v>95.93077668212959</v>
      </c>
      <c r="C26" s="139">
        <v>84.952681417335867</v>
      </c>
      <c r="D26" s="139">
        <v>63.542671632860149</v>
      </c>
      <c r="E26" s="139">
        <v>63.046200808992936</v>
      </c>
      <c r="F26" s="139">
        <v>43.123448539240023</v>
      </c>
    </row>
    <row r="27" spans="1:6" s="23" customFormat="1" ht="12" x14ac:dyDescent="0.25">
      <c r="A27" s="135">
        <v>2013</v>
      </c>
      <c r="B27" s="140">
        <v>96.795480656517839</v>
      </c>
      <c r="C27" s="140">
        <v>85.929527471714863</v>
      </c>
      <c r="D27" s="140">
        <v>65.067011921092089</v>
      </c>
      <c r="E27" s="140">
        <v>64.655665760460323</v>
      </c>
      <c r="F27" s="140">
        <v>46.766588912601122</v>
      </c>
    </row>
    <row r="28" spans="1:6" s="141" customFormat="1" ht="79.5" customHeight="1" x14ac:dyDescent="0.25">
      <c r="A28" s="464" t="s">
        <v>133</v>
      </c>
      <c r="B28" s="464"/>
      <c r="C28" s="464"/>
      <c r="D28" s="464"/>
      <c r="E28" s="464"/>
      <c r="F28" s="464"/>
    </row>
    <row r="29" spans="1:6" s="141" customFormat="1" ht="52.5" customHeight="1" x14ac:dyDescent="0.25">
      <c r="A29" s="464" t="s">
        <v>134</v>
      </c>
      <c r="B29" s="464"/>
      <c r="C29" s="464"/>
      <c r="D29" s="464"/>
      <c r="E29" s="464"/>
      <c r="F29" s="464"/>
    </row>
  </sheetData>
  <mergeCells count="5">
    <mergeCell ref="A1:F1"/>
    <mergeCell ref="A2:A3"/>
    <mergeCell ref="B2:F2"/>
    <mergeCell ref="A28:F28"/>
    <mergeCell ref="A29:F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B1"/>
    </sheetView>
  </sheetViews>
  <sheetFormatPr baseColWidth="10" defaultRowHeight="14.25" x14ac:dyDescent="0.25"/>
  <cols>
    <col min="1" max="1" width="17.7109375" style="416" customWidth="1"/>
    <col min="2" max="2" width="24.42578125" style="416" customWidth="1"/>
    <col min="3" max="16384" width="11.42578125" style="416"/>
  </cols>
  <sheetData>
    <row r="1" spans="1:7" ht="47.25" customHeight="1" x14ac:dyDescent="0.25">
      <c r="A1" s="476" t="s">
        <v>135</v>
      </c>
      <c r="B1" s="476"/>
      <c r="C1" s="142"/>
    </row>
    <row r="2" spans="1:7" x14ac:dyDescent="0.25">
      <c r="A2" s="413" t="s">
        <v>1</v>
      </c>
      <c r="B2" s="413" t="s">
        <v>136</v>
      </c>
      <c r="E2" s="144"/>
      <c r="F2" s="144"/>
      <c r="G2" s="144"/>
    </row>
    <row r="3" spans="1:7" ht="14.25" customHeight="1" x14ac:dyDescent="0.25">
      <c r="A3" s="145">
        <v>2000</v>
      </c>
      <c r="B3" s="146">
        <v>29.058048802442354</v>
      </c>
      <c r="E3" s="144"/>
      <c r="F3" s="144"/>
      <c r="G3" s="144"/>
    </row>
    <row r="4" spans="1:7" ht="14.25" customHeight="1" x14ac:dyDescent="0.25">
      <c r="A4" s="145">
        <v>2001</v>
      </c>
      <c r="B4" s="146">
        <v>27.672356952025016</v>
      </c>
      <c r="E4" s="144"/>
      <c r="F4" s="144"/>
      <c r="G4" s="144"/>
    </row>
    <row r="5" spans="1:7" ht="14.25" customHeight="1" x14ac:dyDescent="0.25">
      <c r="A5" s="145">
        <v>2002</v>
      </c>
      <c r="B5" s="146">
        <v>28.583815203288125</v>
      </c>
      <c r="E5" s="144"/>
      <c r="F5" s="144"/>
      <c r="G5" s="144"/>
    </row>
    <row r="6" spans="1:7" ht="14.25" customHeight="1" x14ac:dyDescent="0.25">
      <c r="A6" s="145">
        <v>2003</v>
      </c>
      <c r="B6" s="146">
        <v>25.823421645845681</v>
      </c>
      <c r="E6" s="144"/>
      <c r="F6" s="144"/>
      <c r="G6" s="144"/>
    </row>
    <row r="7" spans="1:7" ht="14.25" customHeight="1" x14ac:dyDescent="0.25">
      <c r="A7" s="145">
        <v>2004</v>
      </c>
      <c r="B7" s="146">
        <v>24.441667305559204</v>
      </c>
      <c r="E7" s="144"/>
      <c r="F7" s="144"/>
      <c r="G7" s="144"/>
    </row>
    <row r="8" spans="1:7" ht="14.25" customHeight="1" x14ac:dyDescent="0.25">
      <c r="A8" s="145">
        <v>2005</v>
      </c>
      <c r="B8" s="146">
        <v>24.850480412172686</v>
      </c>
      <c r="E8" s="144"/>
      <c r="F8" s="144"/>
      <c r="G8" s="144"/>
    </row>
    <row r="9" spans="1:7" ht="14.25" customHeight="1" x14ac:dyDescent="0.25">
      <c r="A9" s="145">
        <v>2006</v>
      </c>
      <c r="B9" s="146">
        <v>21.931976996670208</v>
      </c>
    </row>
    <row r="10" spans="1:7" ht="14.25" customHeight="1" x14ac:dyDescent="0.25">
      <c r="A10" s="145">
        <v>2007</v>
      </c>
      <c r="B10" s="146">
        <v>22.440046574384301</v>
      </c>
    </row>
    <row r="11" spans="1:7" ht="14.25" customHeight="1" x14ac:dyDescent="0.25">
      <c r="A11" s="145">
        <v>2008</v>
      </c>
      <c r="B11" s="146">
        <v>21.67157723722892</v>
      </c>
    </row>
    <row r="12" spans="1:7" ht="14.25" customHeight="1" x14ac:dyDescent="0.25">
      <c r="A12" s="147">
        <v>2009</v>
      </c>
      <c r="B12" s="146">
        <v>27.661800135493561</v>
      </c>
    </row>
    <row r="13" spans="1:7" ht="14.25" customHeight="1" x14ac:dyDescent="0.25">
      <c r="A13" s="147">
        <v>2010</v>
      </c>
      <c r="B13" s="146">
        <v>24.827409826456684</v>
      </c>
    </row>
    <row r="14" spans="1:7" ht="14.25" customHeight="1" x14ac:dyDescent="0.25">
      <c r="A14" s="147">
        <v>2011</v>
      </c>
      <c r="B14" s="146">
        <v>22.350292236925529</v>
      </c>
    </row>
    <row r="15" spans="1:7" x14ac:dyDescent="0.25">
      <c r="A15" s="2">
        <v>2012</v>
      </c>
      <c r="B15" s="146">
        <v>22.816407905237853</v>
      </c>
    </row>
    <row r="16" spans="1:7" x14ac:dyDescent="0.25">
      <c r="A16" s="2">
        <v>2013</v>
      </c>
      <c r="B16" s="146">
        <v>22.231046070556296</v>
      </c>
    </row>
    <row r="17" spans="1:2" x14ac:dyDescent="0.25">
      <c r="A17" s="2">
        <v>2014</v>
      </c>
      <c r="B17" s="146">
        <v>22.965920475789122</v>
      </c>
    </row>
    <row r="18" spans="1:2" x14ac:dyDescent="0.25">
      <c r="A18" s="2">
        <v>2015</v>
      </c>
      <c r="B18" s="146">
        <v>19.631973575618538</v>
      </c>
    </row>
    <row r="19" spans="1:2" ht="138" customHeight="1" x14ac:dyDescent="0.25">
      <c r="A19" s="436" t="s">
        <v>553</v>
      </c>
      <c r="B19" s="436"/>
    </row>
    <row r="20" spans="1:2" ht="198" customHeight="1" x14ac:dyDescent="0.25">
      <c r="A20" s="458" t="s">
        <v>554</v>
      </c>
      <c r="B20" s="458"/>
    </row>
  </sheetData>
  <mergeCells count="3">
    <mergeCell ref="A1:B1"/>
    <mergeCell ref="A19:B19"/>
    <mergeCell ref="A20:B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1"/>
    </sheetView>
  </sheetViews>
  <sheetFormatPr baseColWidth="10" defaultRowHeight="15" customHeight="1" x14ac:dyDescent="0.2"/>
  <cols>
    <col min="1" max="1" width="20.28515625" style="156" customWidth="1"/>
    <col min="2" max="2" width="18" style="156" customWidth="1"/>
    <col min="3" max="16384" width="11.42578125" style="156"/>
  </cols>
  <sheetData>
    <row r="1" spans="1:2" ht="53.25" customHeight="1" x14ac:dyDescent="0.2">
      <c r="A1" s="476" t="s">
        <v>138</v>
      </c>
      <c r="B1" s="477"/>
    </row>
    <row r="2" spans="1:2" ht="21" customHeight="1" x14ac:dyDescent="0.2">
      <c r="A2" s="412" t="s">
        <v>1</v>
      </c>
      <c r="B2" s="412" t="s">
        <v>139</v>
      </c>
    </row>
    <row r="3" spans="1:2" ht="15" customHeight="1" x14ac:dyDescent="0.2">
      <c r="A3" s="97">
        <v>2000</v>
      </c>
      <c r="B3" s="127">
        <v>7.0679921488514532</v>
      </c>
    </row>
    <row r="4" spans="1:2" ht="15" customHeight="1" x14ac:dyDescent="0.2">
      <c r="A4" s="97">
        <v>2001</v>
      </c>
      <c r="B4" s="127">
        <v>6.9749068996148198</v>
      </c>
    </row>
    <row r="5" spans="1:2" ht="15" customHeight="1" x14ac:dyDescent="0.2">
      <c r="A5" s="97">
        <v>2002</v>
      </c>
      <c r="B5" s="127">
        <v>6.7892734359522757</v>
      </c>
    </row>
    <row r="6" spans="1:2" ht="15" customHeight="1" x14ac:dyDescent="0.2">
      <c r="A6" s="97">
        <v>2003</v>
      </c>
      <c r="B6" s="127">
        <v>6.1003720869037199</v>
      </c>
    </row>
    <row r="7" spans="1:2" ht="15" customHeight="1" x14ac:dyDescent="0.2">
      <c r="A7" s="97">
        <v>2004</v>
      </c>
      <c r="B7" s="127">
        <v>5.7188714213378011</v>
      </c>
    </row>
    <row r="8" spans="1:2" ht="15" customHeight="1" x14ac:dyDescent="0.2">
      <c r="A8" s="97">
        <v>2005</v>
      </c>
      <c r="B8" s="127">
        <v>5.6300906017582983</v>
      </c>
    </row>
    <row r="9" spans="1:2" ht="15" customHeight="1" x14ac:dyDescent="0.2">
      <c r="A9" s="97">
        <v>2006</v>
      </c>
      <c r="B9" s="127">
        <v>5.4211775578016352</v>
      </c>
    </row>
    <row r="10" spans="1:2" ht="15" customHeight="1" x14ac:dyDescent="0.2">
      <c r="A10" s="97">
        <v>2007</v>
      </c>
      <c r="B10" s="127">
        <v>5.1402534506058197</v>
      </c>
    </row>
    <row r="11" spans="1:2" ht="15" customHeight="1" x14ac:dyDescent="0.2">
      <c r="A11" s="97">
        <v>2008</v>
      </c>
      <c r="B11" s="127">
        <v>5.0759739428062334</v>
      </c>
    </row>
    <row r="12" spans="1:2" ht="15" customHeight="1" x14ac:dyDescent="0.2">
      <c r="A12" s="97">
        <v>2009</v>
      </c>
      <c r="B12" s="127">
        <v>5.0779054312211906</v>
      </c>
    </row>
    <row r="13" spans="1:2" ht="15" customHeight="1" x14ac:dyDescent="0.2">
      <c r="A13" s="97">
        <v>2010</v>
      </c>
      <c r="B13" s="127">
        <v>5.06209083439132</v>
      </c>
    </row>
    <row r="14" spans="1:2" ht="15" customHeight="1" x14ac:dyDescent="0.2">
      <c r="A14" s="97">
        <v>2011</v>
      </c>
      <c r="B14" s="127">
        <v>5.2497108003197512</v>
      </c>
    </row>
    <row r="15" spans="1:2" ht="15" customHeight="1" x14ac:dyDescent="0.2">
      <c r="A15" s="97">
        <v>2012</v>
      </c>
      <c r="B15" s="127">
        <v>5.2778779114868248</v>
      </c>
    </row>
    <row r="16" spans="1:2" ht="15" customHeight="1" x14ac:dyDescent="0.2">
      <c r="A16" s="97">
        <v>2013</v>
      </c>
      <c r="B16" s="127">
        <v>5.1331781140114181</v>
      </c>
    </row>
    <row r="17" spans="1:2" ht="15" customHeight="1" x14ac:dyDescent="0.2">
      <c r="A17" s="97">
        <v>2014</v>
      </c>
      <c r="B17" s="127">
        <v>4.6627187813193842</v>
      </c>
    </row>
    <row r="18" spans="1:2" ht="15" customHeight="1" x14ac:dyDescent="0.2">
      <c r="A18" s="97">
        <v>2015</v>
      </c>
      <c r="B18" s="127">
        <v>4.5332920570800672</v>
      </c>
    </row>
    <row r="19" spans="1:2" ht="93" customHeight="1" x14ac:dyDescent="0.2">
      <c r="A19" s="436" t="s">
        <v>137</v>
      </c>
      <c r="B19" s="436"/>
    </row>
    <row r="20" spans="1:2" ht="176.25" customHeight="1" x14ac:dyDescent="0.2">
      <c r="A20" s="468" t="s">
        <v>552</v>
      </c>
      <c r="B20" s="468"/>
    </row>
  </sheetData>
  <mergeCells count="3">
    <mergeCell ref="A1:B1"/>
    <mergeCell ref="A19:B19"/>
    <mergeCell ref="A20:B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RowHeight="15" x14ac:dyDescent="0.25"/>
  <cols>
    <col min="1" max="1" width="16" customWidth="1"/>
    <col min="2" max="3" width="17.7109375" customWidth="1"/>
    <col min="4" max="4" width="18.7109375" customWidth="1"/>
  </cols>
  <sheetData>
    <row r="1" spans="1:4" ht="36.75" customHeight="1" x14ac:dyDescent="0.25">
      <c r="A1" s="478" t="s">
        <v>140</v>
      </c>
      <c r="B1" s="478"/>
      <c r="C1" s="478"/>
      <c r="D1" s="478"/>
    </row>
    <row r="2" spans="1:4" ht="20.25" customHeight="1" x14ac:dyDescent="0.25">
      <c r="A2" s="433" t="s">
        <v>1</v>
      </c>
      <c r="B2" s="435" t="s">
        <v>2</v>
      </c>
      <c r="C2" s="435"/>
      <c r="D2" s="435"/>
    </row>
    <row r="3" spans="1:4" ht="18" customHeight="1" x14ac:dyDescent="0.25">
      <c r="A3" s="479"/>
      <c r="B3" s="1" t="s">
        <v>8</v>
      </c>
      <c r="C3" s="1" t="s">
        <v>9</v>
      </c>
      <c r="D3" s="1" t="s">
        <v>19</v>
      </c>
    </row>
    <row r="4" spans="1:4" x14ac:dyDescent="0.25">
      <c r="A4" s="150">
        <v>1990</v>
      </c>
      <c r="B4" s="151">
        <v>89.407399999999996</v>
      </c>
      <c r="C4" s="151">
        <v>51.189140000000002</v>
      </c>
      <c r="D4" s="151">
        <v>78.394300000000001</v>
      </c>
    </row>
    <row r="5" spans="1:4" x14ac:dyDescent="0.25">
      <c r="A5" s="150">
        <v>1995</v>
      </c>
      <c r="B5" s="152">
        <v>93.003799999999998</v>
      </c>
      <c r="C5" s="151">
        <v>61.226599999999998</v>
      </c>
      <c r="D5" s="151">
        <v>84.580699999999993</v>
      </c>
    </row>
    <row r="6" spans="1:4" x14ac:dyDescent="0.25">
      <c r="A6" s="150">
        <v>2000</v>
      </c>
      <c r="B6" s="151">
        <v>94.606800000000007</v>
      </c>
      <c r="C6" s="151">
        <v>67.953800000000001</v>
      </c>
      <c r="D6" s="151">
        <v>87.834900000000005</v>
      </c>
    </row>
    <row r="7" spans="1:4" x14ac:dyDescent="0.25">
      <c r="A7" s="150">
        <v>2005</v>
      </c>
      <c r="B7" s="151">
        <v>95.028300000000002</v>
      </c>
      <c r="C7" s="153">
        <v>70.664900000000003</v>
      </c>
      <c r="D7" s="151">
        <v>89.198400000000007</v>
      </c>
    </row>
    <row r="8" spans="1:4" x14ac:dyDescent="0.25">
      <c r="A8" s="150">
        <v>2010</v>
      </c>
      <c r="B8" s="151">
        <v>95.589100000000002</v>
      </c>
      <c r="C8" s="153">
        <v>75.690100000000001</v>
      </c>
      <c r="D8" s="151">
        <v>90.938699999999997</v>
      </c>
    </row>
    <row r="9" spans="1:4" x14ac:dyDescent="0.25">
      <c r="A9" s="154">
        <v>2015</v>
      </c>
      <c r="B9" s="155">
        <v>97.79</v>
      </c>
      <c r="C9" s="155">
        <v>86.99</v>
      </c>
      <c r="D9" s="155">
        <v>95.31</v>
      </c>
    </row>
    <row r="10" spans="1:4" ht="93.75" customHeight="1" x14ac:dyDescent="0.25">
      <c r="A10" s="457" t="s">
        <v>141</v>
      </c>
      <c r="B10" s="480"/>
      <c r="C10" s="480"/>
      <c r="D10" s="480"/>
    </row>
  </sheetData>
  <mergeCells count="4">
    <mergeCell ref="A1:D1"/>
    <mergeCell ref="A2:A3"/>
    <mergeCell ref="B2:D2"/>
    <mergeCell ref="A10:D1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sqref="A1:D1"/>
    </sheetView>
  </sheetViews>
  <sheetFormatPr baseColWidth="10" defaultRowHeight="15" x14ac:dyDescent="0.25"/>
  <cols>
    <col min="1" max="1" width="18.7109375" style="156" customWidth="1"/>
    <col min="2" max="4" width="17.7109375" style="156" customWidth="1"/>
    <col min="5" max="7" width="11.42578125" style="156"/>
    <col min="10" max="10" width="11.42578125" style="156"/>
    <col min="12" max="16384" width="11.42578125" style="156"/>
  </cols>
  <sheetData>
    <row r="1" spans="1:8" ht="30" customHeight="1" x14ac:dyDescent="0.25">
      <c r="A1" s="481" t="s">
        <v>142</v>
      </c>
      <c r="B1" s="481"/>
      <c r="C1" s="481"/>
      <c r="D1" s="481"/>
      <c r="H1" s="156"/>
    </row>
    <row r="2" spans="1:8" ht="19.5" customHeight="1" x14ac:dyDescent="0.25">
      <c r="A2" s="433" t="s">
        <v>1</v>
      </c>
      <c r="B2" s="435" t="s">
        <v>143</v>
      </c>
      <c r="C2" s="435"/>
      <c r="D2" s="433" t="s">
        <v>10</v>
      </c>
      <c r="H2" s="156"/>
    </row>
    <row r="3" spans="1:8" ht="18" customHeight="1" x14ac:dyDescent="0.25">
      <c r="A3" s="481"/>
      <c r="B3" s="149" t="s">
        <v>144</v>
      </c>
      <c r="C3" s="149" t="s">
        <v>145</v>
      </c>
      <c r="D3" s="434"/>
      <c r="H3" s="156"/>
    </row>
    <row r="4" spans="1:8" x14ac:dyDescent="0.25">
      <c r="A4" s="2">
        <v>1990</v>
      </c>
      <c r="B4" s="157">
        <v>18.09</v>
      </c>
      <c r="C4" s="157">
        <v>79.05</v>
      </c>
      <c r="D4" s="157">
        <v>61.48</v>
      </c>
      <c r="H4" s="156"/>
    </row>
    <row r="5" spans="1:8" x14ac:dyDescent="0.25">
      <c r="A5" s="2">
        <v>1995</v>
      </c>
      <c r="B5" s="157">
        <v>29.64</v>
      </c>
      <c r="C5" s="157">
        <v>87.82</v>
      </c>
      <c r="D5" s="157">
        <v>72.400000000000006</v>
      </c>
      <c r="H5" s="156"/>
    </row>
    <row r="6" spans="1:8" x14ac:dyDescent="0.25">
      <c r="A6" s="2">
        <v>2000</v>
      </c>
      <c r="B6" s="157">
        <v>36.71</v>
      </c>
      <c r="C6" s="157">
        <v>89.62</v>
      </c>
      <c r="D6" s="157">
        <v>76.180000000000007</v>
      </c>
      <c r="H6" s="156"/>
    </row>
    <row r="7" spans="1:8" x14ac:dyDescent="0.25">
      <c r="A7" s="2">
        <v>2005</v>
      </c>
      <c r="B7" s="157">
        <v>57.48</v>
      </c>
      <c r="C7" s="157">
        <v>94.47</v>
      </c>
      <c r="D7" s="157">
        <v>85.62</v>
      </c>
      <c r="H7" s="156"/>
    </row>
    <row r="8" spans="1:8" x14ac:dyDescent="0.25">
      <c r="A8" s="2">
        <v>2010</v>
      </c>
      <c r="B8" s="157">
        <v>67.739999999999995</v>
      </c>
      <c r="C8" s="157">
        <v>96.28</v>
      </c>
      <c r="D8" s="157">
        <v>89.61</v>
      </c>
      <c r="H8" s="156"/>
    </row>
    <row r="9" spans="1:8" x14ac:dyDescent="0.25">
      <c r="A9" s="148">
        <v>2015</v>
      </c>
      <c r="B9" s="158">
        <v>77.52</v>
      </c>
      <c r="C9" s="158">
        <v>97.39</v>
      </c>
      <c r="D9" s="158">
        <v>92.82</v>
      </c>
    </row>
    <row r="10" spans="1:8" ht="115.5" customHeight="1" x14ac:dyDescent="0.25">
      <c r="A10" s="482" t="s">
        <v>146</v>
      </c>
      <c r="B10" s="483"/>
      <c r="C10" s="483"/>
      <c r="D10" s="483"/>
    </row>
    <row r="11" spans="1:8" x14ac:dyDescent="0.25">
      <c r="A11" s="150"/>
      <c r="B11" s="159"/>
      <c r="C11" s="159"/>
      <c r="D11" s="160"/>
    </row>
    <row r="12" spans="1:8" x14ac:dyDescent="0.25">
      <c r="A12" s="150"/>
      <c r="B12" s="160"/>
      <c r="C12" s="160"/>
      <c r="D12" s="160"/>
    </row>
  </sheetData>
  <mergeCells count="5">
    <mergeCell ref="A1:D1"/>
    <mergeCell ref="A2:A3"/>
    <mergeCell ref="B2:C2"/>
    <mergeCell ref="D2:D3"/>
    <mergeCell ref="A10:D1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workbookViewId="0">
      <selection sqref="A1:P1"/>
    </sheetView>
  </sheetViews>
  <sheetFormatPr baseColWidth="10" defaultRowHeight="15" x14ac:dyDescent="0.25"/>
  <cols>
    <col min="1" max="1" width="26.42578125" style="22" customWidth="1"/>
    <col min="2" max="2" width="11.42578125" style="22"/>
    <col min="3" max="3" width="12" style="22" customWidth="1"/>
    <col min="4" max="16384" width="11.42578125" style="22"/>
  </cols>
  <sheetData>
    <row r="1" spans="1:16" ht="31.5" customHeight="1" x14ac:dyDescent="0.25">
      <c r="A1" s="486" t="s">
        <v>147</v>
      </c>
      <c r="B1" s="481"/>
      <c r="C1" s="481"/>
      <c r="D1" s="481"/>
      <c r="E1" s="481"/>
      <c r="F1" s="481"/>
      <c r="G1" s="481"/>
      <c r="H1" s="481"/>
      <c r="I1" s="481"/>
      <c r="J1" s="481"/>
      <c r="K1" s="481"/>
      <c r="L1" s="481"/>
      <c r="M1" s="481"/>
      <c r="N1" s="487"/>
      <c r="O1" s="487"/>
      <c r="P1" s="487"/>
    </row>
    <row r="2" spans="1:16" ht="18.75" customHeight="1" x14ac:dyDescent="0.25">
      <c r="A2" s="488" t="s">
        <v>148</v>
      </c>
      <c r="B2" s="489" t="s">
        <v>1</v>
      </c>
      <c r="C2" s="489"/>
      <c r="D2" s="489"/>
      <c r="E2" s="489"/>
      <c r="F2" s="489"/>
      <c r="G2" s="489"/>
      <c r="H2" s="489"/>
      <c r="I2" s="489"/>
      <c r="J2" s="489"/>
      <c r="K2" s="489"/>
      <c r="L2" s="489"/>
      <c r="M2" s="489"/>
      <c r="N2" s="489"/>
      <c r="O2" s="489"/>
      <c r="P2" s="490"/>
    </row>
    <row r="3" spans="1:16" ht="15" customHeight="1" x14ac:dyDescent="0.25">
      <c r="A3" s="427"/>
      <c r="B3" s="88">
        <v>1998</v>
      </c>
      <c r="C3" s="88">
        <v>1999</v>
      </c>
      <c r="D3" s="88">
        <v>2000</v>
      </c>
      <c r="E3" s="87">
        <v>2001</v>
      </c>
      <c r="F3" s="87">
        <v>2002</v>
      </c>
      <c r="G3" s="87">
        <v>2003</v>
      </c>
      <c r="H3" s="87">
        <v>2004</v>
      </c>
      <c r="I3" s="87">
        <v>2005</v>
      </c>
      <c r="J3" s="87">
        <v>2006</v>
      </c>
      <c r="K3" s="87">
        <v>2007</v>
      </c>
      <c r="L3" s="87">
        <v>2008</v>
      </c>
      <c r="M3" s="87">
        <v>2009</v>
      </c>
      <c r="N3" s="161">
        <v>2010</v>
      </c>
      <c r="O3" s="161">
        <v>2011</v>
      </c>
      <c r="P3" s="161">
        <v>2012</v>
      </c>
    </row>
    <row r="4" spans="1:16" x14ac:dyDescent="0.25">
      <c r="A4" s="162" t="s">
        <v>149</v>
      </c>
      <c r="B4" s="163">
        <v>82168980</v>
      </c>
      <c r="C4" s="163">
        <v>84356878</v>
      </c>
      <c r="D4" s="163">
        <v>81443442</v>
      </c>
      <c r="E4" s="163">
        <v>82572010</v>
      </c>
      <c r="F4" s="163">
        <v>85112946</v>
      </c>
      <c r="G4" s="163">
        <v>87612766</v>
      </c>
      <c r="H4" s="163">
        <v>92452829</v>
      </c>
      <c r="I4" s="163">
        <v>92968457</v>
      </c>
      <c r="J4" s="163">
        <v>93942568</v>
      </c>
      <c r="K4" s="163">
        <v>92484132</v>
      </c>
      <c r="L4" s="163">
        <v>95395439</v>
      </c>
      <c r="M4" s="163">
        <v>97002689</v>
      </c>
      <c r="N4" s="164">
        <v>103534475</v>
      </c>
      <c r="O4" s="164">
        <v>105455069</v>
      </c>
      <c r="P4" s="164">
        <v>108521344</v>
      </c>
    </row>
    <row r="5" spans="1:16" x14ac:dyDescent="0.25">
      <c r="A5" s="165" t="s">
        <v>150</v>
      </c>
      <c r="B5" s="166">
        <v>98485424</v>
      </c>
      <c r="C5" s="166">
        <v>99706067</v>
      </c>
      <c r="D5" s="166">
        <v>100895811</v>
      </c>
      <c r="E5" s="166">
        <v>102122295</v>
      </c>
      <c r="F5" s="166">
        <v>103417944</v>
      </c>
      <c r="G5" s="166">
        <v>104719891</v>
      </c>
      <c r="H5" s="166">
        <v>105951569</v>
      </c>
      <c r="I5" s="166">
        <v>107151011</v>
      </c>
      <c r="J5" s="166">
        <v>108408827</v>
      </c>
      <c r="K5" s="166">
        <v>109787388</v>
      </c>
      <c r="L5" s="166">
        <v>111299015</v>
      </c>
      <c r="M5" s="166">
        <v>112852594</v>
      </c>
      <c r="N5" s="167">
        <v>114255555.4490363</v>
      </c>
      <c r="O5" s="167">
        <v>115682867.70444767</v>
      </c>
      <c r="P5" s="166">
        <v>117053750</v>
      </c>
    </row>
    <row r="6" spans="1:16" x14ac:dyDescent="0.25">
      <c r="A6" s="168" t="s">
        <v>151</v>
      </c>
      <c r="B6" s="169">
        <f t="shared" ref="B6:P6" si="0">B4*100/B5</f>
        <v>83.43263059922451</v>
      </c>
      <c r="C6" s="169">
        <f t="shared" si="0"/>
        <v>84.605561665570463</v>
      </c>
      <c r="D6" s="169">
        <f t="shared" si="0"/>
        <v>80.720340312245469</v>
      </c>
      <c r="E6" s="169">
        <f t="shared" si="0"/>
        <v>80.856007006109678</v>
      </c>
      <c r="F6" s="169">
        <f t="shared" si="0"/>
        <v>82.299978812187561</v>
      </c>
      <c r="G6" s="169">
        <f t="shared" si="0"/>
        <v>83.663920162025377</v>
      </c>
      <c r="H6" s="169">
        <f t="shared" si="0"/>
        <v>87.259518544741894</v>
      </c>
      <c r="I6" s="169">
        <f t="shared" si="0"/>
        <v>86.763956898176161</v>
      </c>
      <c r="J6" s="169">
        <f t="shared" si="0"/>
        <v>86.655829234274435</v>
      </c>
      <c r="K6" s="169">
        <f t="shared" si="0"/>
        <v>84.239304427207983</v>
      </c>
      <c r="L6" s="169">
        <f t="shared" si="0"/>
        <v>85.710946318797156</v>
      </c>
      <c r="M6" s="169">
        <f t="shared" si="0"/>
        <v>85.955214285991516</v>
      </c>
      <c r="N6" s="169">
        <f t="shared" si="0"/>
        <v>90.616578417652136</v>
      </c>
      <c r="O6" s="170">
        <f t="shared" si="0"/>
        <v>91.158761096260022</v>
      </c>
      <c r="P6" s="170">
        <f t="shared" si="0"/>
        <v>92.710694018773424</v>
      </c>
    </row>
    <row r="7" spans="1:16" ht="27.75" customHeight="1" x14ac:dyDescent="0.25">
      <c r="A7" s="491" t="s">
        <v>152</v>
      </c>
      <c r="B7" s="491"/>
      <c r="C7" s="491"/>
      <c r="D7" s="491"/>
      <c r="E7" s="491"/>
      <c r="F7" s="491"/>
      <c r="G7" s="491"/>
      <c r="H7" s="491"/>
      <c r="I7" s="491"/>
      <c r="J7" s="491"/>
      <c r="K7" s="491"/>
      <c r="L7" s="491"/>
      <c r="M7" s="491"/>
      <c r="N7" s="491"/>
      <c r="O7" s="492"/>
      <c r="P7" s="492"/>
    </row>
    <row r="8" spans="1:16" ht="39.75" customHeight="1" x14ac:dyDescent="0.25">
      <c r="A8" s="491" t="s">
        <v>153</v>
      </c>
      <c r="B8" s="491"/>
      <c r="C8" s="491"/>
      <c r="D8" s="491"/>
      <c r="E8" s="491"/>
      <c r="F8" s="491"/>
      <c r="G8" s="491"/>
      <c r="H8" s="491"/>
      <c r="I8" s="491"/>
      <c r="J8" s="491"/>
      <c r="K8" s="491"/>
      <c r="L8" s="491"/>
      <c r="M8" s="491"/>
      <c r="N8" s="491"/>
      <c r="O8" s="492"/>
      <c r="P8" s="492"/>
    </row>
    <row r="9" spans="1:16" ht="21" x14ac:dyDescent="0.25">
      <c r="A9" s="171"/>
      <c r="B9" s="171"/>
      <c r="C9" s="172"/>
      <c r="D9" s="173"/>
      <c r="I9" s="174"/>
      <c r="J9" s="175"/>
      <c r="K9" s="176"/>
      <c r="L9" s="176"/>
      <c r="M9" s="176"/>
      <c r="N9" s="176"/>
      <c r="O9" s="176"/>
    </row>
    <row r="10" spans="1:16" ht="21" x14ac:dyDescent="0.25">
      <c r="A10" s="171"/>
      <c r="B10" s="171"/>
      <c r="C10" s="177"/>
      <c r="D10" s="173"/>
      <c r="I10" s="174"/>
      <c r="J10" s="175"/>
      <c r="K10" s="176"/>
      <c r="L10" s="176"/>
      <c r="M10" s="176"/>
      <c r="N10" s="176"/>
      <c r="O10" s="176"/>
    </row>
    <row r="11" spans="1:16" ht="21" x14ac:dyDescent="0.25">
      <c r="A11" s="171"/>
      <c r="B11" s="171"/>
      <c r="C11" s="177"/>
      <c r="D11" s="173"/>
      <c r="I11" s="174"/>
      <c r="J11" s="175"/>
      <c r="K11" s="176"/>
      <c r="L11" s="176"/>
      <c r="M11" s="176"/>
      <c r="N11" s="176"/>
      <c r="O11" s="176"/>
    </row>
    <row r="12" spans="1:16" ht="21" x14ac:dyDescent="0.25">
      <c r="A12" s="171"/>
      <c r="B12" s="171"/>
      <c r="C12" s="177"/>
      <c r="D12" s="173"/>
      <c r="I12" s="174"/>
      <c r="J12" s="175"/>
      <c r="K12" s="176"/>
      <c r="L12" s="176"/>
      <c r="M12" s="176"/>
      <c r="N12" s="176"/>
      <c r="O12" s="176"/>
    </row>
    <row r="13" spans="1:16" ht="21" x14ac:dyDescent="0.25">
      <c r="A13" s="171"/>
      <c r="B13" s="171"/>
      <c r="C13" s="177"/>
      <c r="D13" s="173"/>
      <c r="I13" s="174"/>
      <c r="J13" s="175"/>
      <c r="K13" s="176"/>
      <c r="L13" s="176"/>
      <c r="M13" s="176"/>
      <c r="N13" s="176"/>
      <c r="O13" s="176"/>
    </row>
    <row r="14" spans="1:16" ht="21" x14ac:dyDescent="0.25">
      <c r="A14" s="171"/>
      <c r="B14" s="171"/>
      <c r="C14" s="177"/>
      <c r="D14" s="173"/>
      <c r="J14" s="175"/>
      <c r="K14" s="176"/>
      <c r="L14" s="176"/>
      <c r="M14" s="176"/>
      <c r="N14" s="176"/>
      <c r="O14" s="176"/>
    </row>
    <row r="15" spans="1:16" ht="21" x14ac:dyDescent="0.25">
      <c r="A15" s="171"/>
      <c r="B15" s="171"/>
      <c r="C15" s="177"/>
      <c r="D15" s="173"/>
      <c r="J15" s="175"/>
      <c r="K15" s="176"/>
      <c r="L15" s="176"/>
      <c r="M15" s="176"/>
      <c r="N15" s="176"/>
      <c r="O15" s="176"/>
    </row>
    <row r="16" spans="1:16" ht="21" x14ac:dyDescent="0.25">
      <c r="A16" s="171"/>
      <c r="B16" s="171"/>
      <c r="C16" s="177"/>
      <c r="D16" s="173"/>
      <c r="J16" s="175"/>
      <c r="K16" s="176"/>
      <c r="L16" s="176"/>
      <c r="M16" s="176"/>
      <c r="N16" s="176"/>
      <c r="O16" s="176"/>
    </row>
    <row r="17" spans="1:31" x14ac:dyDescent="0.25">
      <c r="A17" s="171"/>
      <c r="B17" s="171"/>
      <c r="C17" s="177"/>
      <c r="D17" s="173"/>
      <c r="J17" s="175"/>
    </row>
    <row r="18" spans="1:31" x14ac:dyDescent="0.25">
      <c r="A18" s="171"/>
      <c r="B18" s="171"/>
      <c r="C18" s="177"/>
      <c r="D18" s="173"/>
      <c r="J18" s="175"/>
    </row>
    <row r="19" spans="1:31" x14ac:dyDescent="0.25">
      <c r="A19" s="171"/>
      <c r="B19" s="171"/>
      <c r="C19" s="177"/>
      <c r="D19" s="173"/>
      <c r="J19" s="175"/>
    </row>
    <row r="20" spans="1:31" x14ac:dyDescent="0.25">
      <c r="A20" s="171"/>
      <c r="B20" s="171"/>
      <c r="C20" s="177"/>
      <c r="D20" s="173"/>
      <c r="J20" s="175"/>
    </row>
    <row r="21" spans="1:31" x14ac:dyDescent="0.25">
      <c r="A21" s="171"/>
      <c r="B21" s="171"/>
      <c r="C21" s="177"/>
      <c r="D21" s="173"/>
      <c r="J21" s="175"/>
    </row>
    <row r="22" spans="1:31" x14ac:dyDescent="0.25">
      <c r="A22" s="171"/>
      <c r="B22" s="171"/>
      <c r="C22" s="177"/>
      <c r="D22" s="173"/>
      <c r="J22" s="175"/>
    </row>
    <row r="24" spans="1:31" x14ac:dyDescent="0.25">
      <c r="A24" s="484"/>
      <c r="B24" s="485"/>
      <c r="C24" s="485"/>
      <c r="D24" s="485"/>
      <c r="E24" s="485"/>
      <c r="F24" s="485"/>
      <c r="G24" s="485"/>
      <c r="H24" s="178"/>
      <c r="I24" s="178"/>
      <c r="J24" s="178"/>
      <c r="K24" s="178"/>
      <c r="L24" s="178"/>
      <c r="M24" s="178"/>
    </row>
    <row r="26" spans="1:31" x14ac:dyDescent="0.25">
      <c r="P26" s="172"/>
      <c r="Q26" s="172"/>
      <c r="R26" s="172"/>
      <c r="S26" s="172"/>
      <c r="T26" s="172"/>
      <c r="U26" s="172"/>
      <c r="V26" s="172"/>
      <c r="W26" s="172"/>
    </row>
    <row r="27" spans="1:31" x14ac:dyDescent="0.25">
      <c r="P27" s="96"/>
      <c r="Q27" s="172"/>
      <c r="R27" s="96"/>
      <c r="S27" s="96"/>
      <c r="T27" s="96"/>
      <c r="U27" s="96"/>
      <c r="V27" s="96"/>
      <c r="W27" s="96"/>
    </row>
    <row r="28" spans="1:31" x14ac:dyDescent="0.25">
      <c r="P28" s="173"/>
      <c r="Q28" s="172"/>
      <c r="R28" s="96"/>
      <c r="S28" s="96"/>
      <c r="T28" s="171"/>
      <c r="U28" s="172"/>
      <c r="V28" s="96"/>
      <c r="W28" s="96"/>
    </row>
    <row r="29" spans="1:31" x14ac:dyDescent="0.25">
      <c r="P29" s="173"/>
      <c r="Q29" s="172"/>
      <c r="R29" s="96"/>
      <c r="S29" s="172"/>
      <c r="T29" s="171"/>
      <c r="U29" s="172"/>
      <c r="V29" s="96"/>
      <c r="W29" s="96"/>
    </row>
    <row r="30" spans="1:31" x14ac:dyDescent="0.25">
      <c r="P30" s="173"/>
      <c r="Q30" s="172"/>
      <c r="R30" s="96"/>
      <c r="S30" s="172"/>
      <c r="T30" s="96"/>
      <c r="U30" s="96"/>
      <c r="V30" s="177"/>
      <c r="W30" s="177"/>
      <c r="X30" s="177"/>
      <c r="Y30" s="177"/>
      <c r="Z30" s="177"/>
      <c r="AA30" s="177"/>
      <c r="AB30" s="177"/>
      <c r="AC30" s="177"/>
      <c r="AD30" s="177"/>
      <c r="AE30" s="172"/>
    </row>
    <row r="31" spans="1:31" x14ac:dyDescent="0.25">
      <c r="P31" s="173"/>
      <c r="Q31" s="172"/>
      <c r="R31" s="96"/>
      <c r="S31" s="172"/>
      <c r="T31" s="96"/>
      <c r="U31" s="96"/>
      <c r="V31" s="96"/>
      <c r="W31" s="96"/>
    </row>
    <row r="32" spans="1:31" x14ac:dyDescent="0.25">
      <c r="P32" s="173"/>
      <c r="Q32" s="172"/>
      <c r="R32" s="96"/>
      <c r="S32" s="172"/>
      <c r="T32" s="96"/>
      <c r="U32" s="96"/>
      <c r="V32" s="96"/>
      <c r="W32" s="96"/>
    </row>
    <row r="33" spans="12:23" x14ac:dyDescent="0.25">
      <c r="P33" s="173"/>
      <c r="Q33" s="172"/>
      <c r="R33" s="96"/>
      <c r="S33" s="172"/>
      <c r="T33" s="96"/>
      <c r="U33" s="172"/>
      <c r="V33" s="96"/>
      <c r="W33" s="96"/>
    </row>
    <row r="34" spans="12:23" x14ac:dyDescent="0.25">
      <c r="L34" s="171"/>
      <c r="M34" s="171"/>
      <c r="N34" s="171"/>
      <c r="O34" s="177"/>
      <c r="P34" s="173"/>
      <c r="Q34" s="172"/>
      <c r="R34" s="96"/>
      <c r="S34" s="172"/>
      <c r="T34" s="172"/>
      <c r="U34" s="172"/>
      <c r="V34" s="172"/>
      <c r="W34" s="172"/>
    </row>
    <row r="35" spans="12:23" x14ac:dyDescent="0.25">
      <c r="L35" s="171"/>
      <c r="M35" s="171"/>
      <c r="N35" s="177"/>
      <c r="O35" s="171"/>
      <c r="P35" s="173"/>
      <c r="Q35" s="172"/>
      <c r="R35" s="96"/>
      <c r="S35" s="172"/>
      <c r="T35" s="172"/>
      <c r="U35" s="172"/>
      <c r="V35" s="172"/>
      <c r="W35" s="172"/>
    </row>
    <row r="36" spans="12:23" x14ac:dyDescent="0.25">
      <c r="L36" s="171"/>
      <c r="M36" s="171"/>
      <c r="N36" s="177"/>
      <c r="O36" s="171"/>
      <c r="P36" s="173"/>
      <c r="Q36" s="172"/>
      <c r="R36" s="96"/>
      <c r="S36" s="172"/>
      <c r="T36" s="172"/>
      <c r="U36" s="172"/>
      <c r="V36" s="172"/>
      <c r="W36" s="172"/>
    </row>
    <row r="37" spans="12:23" x14ac:dyDescent="0.25">
      <c r="L37" s="171"/>
      <c r="M37" s="171"/>
      <c r="N37" s="177"/>
      <c r="O37" s="171"/>
      <c r="P37" s="173"/>
      <c r="Q37" s="172"/>
      <c r="R37" s="96"/>
      <c r="S37" s="172"/>
      <c r="T37" s="172"/>
      <c r="U37" s="172"/>
      <c r="V37" s="172"/>
      <c r="W37" s="172"/>
    </row>
    <row r="38" spans="12:23" x14ac:dyDescent="0.25">
      <c r="L38" s="171"/>
      <c r="M38" s="171"/>
      <c r="N38" s="177"/>
      <c r="O38" s="171"/>
      <c r="P38" s="173"/>
      <c r="Q38" s="172"/>
      <c r="R38" s="96"/>
      <c r="S38" s="172"/>
      <c r="T38" s="172"/>
      <c r="U38" s="172"/>
      <c r="V38" s="172"/>
      <c r="W38" s="172"/>
    </row>
    <row r="39" spans="12:23" x14ac:dyDescent="0.25">
      <c r="L39" s="171"/>
      <c r="M39" s="171"/>
      <c r="N39" s="177"/>
      <c r="O39" s="171"/>
      <c r="P39" s="173"/>
      <c r="Q39" s="172"/>
      <c r="R39" s="96"/>
      <c r="S39" s="172"/>
      <c r="T39" s="172"/>
      <c r="U39" s="172"/>
      <c r="V39" s="172"/>
      <c r="W39" s="172"/>
    </row>
    <row r="40" spans="12:23" x14ac:dyDescent="0.25">
      <c r="L40" s="171"/>
      <c r="M40" s="171"/>
      <c r="N40" s="177"/>
      <c r="O40" s="171"/>
      <c r="P40" s="173"/>
      <c r="Q40" s="172"/>
      <c r="R40" s="96"/>
      <c r="S40" s="172"/>
      <c r="T40" s="172"/>
      <c r="U40" s="172"/>
      <c r="V40" s="172"/>
      <c r="W40" s="172"/>
    </row>
    <row r="41" spans="12:23" x14ac:dyDescent="0.25">
      <c r="L41" s="171"/>
      <c r="M41" s="171"/>
      <c r="N41" s="177"/>
      <c r="O41" s="171"/>
    </row>
    <row r="42" spans="12:23" x14ac:dyDescent="0.25">
      <c r="L42" s="171"/>
      <c r="M42" s="171"/>
      <c r="N42" s="177"/>
      <c r="O42" s="171"/>
    </row>
    <row r="43" spans="12:23" x14ac:dyDescent="0.25">
      <c r="L43" s="171"/>
      <c r="M43" s="171"/>
      <c r="N43" s="177"/>
      <c r="O43" s="171"/>
    </row>
    <row r="44" spans="12:23" x14ac:dyDescent="0.25">
      <c r="L44" s="171"/>
      <c r="M44" s="171"/>
      <c r="N44" s="177"/>
      <c r="O44" s="171"/>
    </row>
    <row r="45" spans="12:23" x14ac:dyDescent="0.25">
      <c r="L45" s="171"/>
      <c r="M45" s="171"/>
      <c r="N45" s="177"/>
      <c r="O45" s="171"/>
    </row>
    <row r="46" spans="12:23" x14ac:dyDescent="0.25">
      <c r="L46" s="171"/>
      <c r="M46" s="171"/>
      <c r="N46" s="177"/>
      <c r="O46" s="171"/>
    </row>
    <row r="47" spans="12:23" x14ac:dyDescent="0.25">
      <c r="L47" s="171"/>
      <c r="M47" s="171"/>
      <c r="N47" s="177"/>
      <c r="O47" s="171"/>
    </row>
    <row r="48" spans="12:23" x14ac:dyDescent="0.25">
      <c r="L48" s="171"/>
      <c r="M48" s="171"/>
      <c r="N48" s="177"/>
      <c r="O48" s="171"/>
    </row>
    <row r="49" spans="12:15" x14ac:dyDescent="0.25">
      <c r="L49" s="172"/>
      <c r="M49" s="172"/>
      <c r="N49" s="172"/>
      <c r="O49" s="172"/>
    </row>
  </sheetData>
  <mergeCells count="6">
    <mergeCell ref="A24:G24"/>
    <mergeCell ref="A1:P1"/>
    <mergeCell ref="A2:A3"/>
    <mergeCell ref="B2:P2"/>
    <mergeCell ref="A7:P7"/>
    <mergeCell ref="A8:P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F4" sqref="F4"/>
    </sheetView>
  </sheetViews>
  <sheetFormatPr baseColWidth="10" defaultRowHeight="15" x14ac:dyDescent="0.25"/>
  <cols>
    <col min="1" max="1" width="13.140625" style="598" customWidth="1"/>
    <col min="2" max="2" width="14.140625" style="598" customWidth="1"/>
    <col min="3" max="3" width="16.5703125" style="598" customWidth="1"/>
    <col min="4" max="4" width="17.28515625" style="598" customWidth="1"/>
    <col min="5" max="16384" width="11.42578125" style="598"/>
  </cols>
  <sheetData>
    <row r="1" spans="1:4" ht="66" customHeight="1" x14ac:dyDescent="0.25">
      <c r="A1" s="597" t="s">
        <v>549</v>
      </c>
      <c r="B1" s="597"/>
      <c r="C1" s="597"/>
      <c r="D1" s="597"/>
    </row>
    <row r="2" spans="1:4" ht="29.25" customHeight="1" x14ac:dyDescent="0.25">
      <c r="A2" s="599" t="s">
        <v>1</v>
      </c>
      <c r="B2" s="180" t="s">
        <v>29</v>
      </c>
      <c r="C2" s="180" t="s">
        <v>155</v>
      </c>
      <c r="D2" s="410" t="s">
        <v>154</v>
      </c>
    </row>
    <row r="3" spans="1:4" ht="18.75" customHeight="1" x14ac:dyDescent="0.25">
      <c r="A3" s="600">
        <v>2013</v>
      </c>
      <c r="B3" s="339">
        <v>13468254.718</v>
      </c>
      <c r="C3" s="339">
        <v>665304.91800000006</v>
      </c>
      <c r="D3" s="13">
        <v>20.243732390386445</v>
      </c>
    </row>
    <row r="4" spans="1:4" ht="64.5" customHeight="1" x14ac:dyDescent="0.25">
      <c r="A4" s="455" t="s">
        <v>550</v>
      </c>
      <c r="B4" s="601"/>
      <c r="C4" s="601"/>
      <c r="D4" s="601"/>
    </row>
    <row r="5" spans="1:4" ht="99" customHeight="1" x14ac:dyDescent="0.25">
      <c r="A5" s="602" t="s">
        <v>551</v>
      </c>
      <c r="B5" s="602"/>
      <c r="C5" s="602"/>
      <c r="D5" s="602"/>
    </row>
    <row r="10" spans="1:4" x14ac:dyDescent="0.25">
      <c r="B10" s="603"/>
      <c r="C10" s="604"/>
    </row>
    <row r="11" spans="1:4" x14ac:dyDescent="0.25">
      <c r="B11" s="603"/>
    </row>
  </sheetData>
  <mergeCells count="3">
    <mergeCell ref="A1:D1"/>
    <mergeCell ref="A4:D4"/>
    <mergeCell ref="A5:D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B1"/>
    </sheetView>
  </sheetViews>
  <sheetFormatPr baseColWidth="10" defaultRowHeight="15" x14ac:dyDescent="0.25"/>
  <cols>
    <col min="1" max="1" width="18.7109375" customWidth="1"/>
    <col min="2" max="2" width="28.85546875" customWidth="1"/>
  </cols>
  <sheetData>
    <row r="1" spans="1:7" ht="36.75" customHeight="1" x14ac:dyDescent="0.25">
      <c r="A1" s="419" t="s">
        <v>546</v>
      </c>
      <c r="B1" s="573"/>
    </row>
    <row r="2" spans="1:7" ht="19.5" customHeight="1" x14ac:dyDescent="0.25">
      <c r="A2" s="412" t="s">
        <v>1</v>
      </c>
      <c r="B2" s="418" t="s">
        <v>547</v>
      </c>
    </row>
    <row r="3" spans="1:7" x14ac:dyDescent="0.25">
      <c r="A3" s="189">
        <v>2005</v>
      </c>
      <c r="B3" s="593">
        <v>713</v>
      </c>
    </row>
    <row r="4" spans="1:7" x14ac:dyDescent="0.25">
      <c r="A4" s="189">
        <v>2006</v>
      </c>
      <c r="B4" s="593">
        <v>687.45</v>
      </c>
    </row>
    <row r="5" spans="1:7" x14ac:dyDescent="0.25">
      <c r="A5" s="189">
        <v>2007</v>
      </c>
      <c r="B5" s="593">
        <v>669.47</v>
      </c>
    </row>
    <row r="6" spans="1:7" x14ac:dyDescent="0.25">
      <c r="A6" s="189">
        <v>2008</v>
      </c>
      <c r="B6" s="593">
        <v>680.26</v>
      </c>
    </row>
    <row r="7" spans="1:7" x14ac:dyDescent="0.25">
      <c r="A7" s="189">
        <v>2009</v>
      </c>
      <c r="B7" s="593">
        <v>711.87</v>
      </c>
    </row>
    <row r="8" spans="1:7" x14ac:dyDescent="0.25">
      <c r="A8" s="189">
        <v>2010</v>
      </c>
      <c r="B8" s="593">
        <v>673.67</v>
      </c>
    </row>
    <row r="9" spans="1:7" x14ac:dyDescent="0.25">
      <c r="A9" s="189">
        <v>2011</v>
      </c>
      <c r="B9" s="593">
        <v>676.23</v>
      </c>
    </row>
    <row r="10" spans="1:7" x14ac:dyDescent="0.25">
      <c r="A10" s="189">
        <v>2012</v>
      </c>
      <c r="B10" s="593">
        <v>663.39</v>
      </c>
      <c r="D10" s="594"/>
      <c r="E10" s="594"/>
      <c r="F10" s="594"/>
      <c r="G10" s="594"/>
    </row>
    <row r="11" spans="1:7" x14ac:dyDescent="0.25">
      <c r="A11" s="189">
        <v>2013</v>
      </c>
      <c r="B11" s="593">
        <v>667.2</v>
      </c>
    </row>
    <row r="12" spans="1:7" x14ac:dyDescent="0.25">
      <c r="A12" s="189">
        <v>2014</v>
      </c>
      <c r="B12" s="593">
        <v>628.67999999999995</v>
      </c>
    </row>
    <row r="13" spans="1:7" x14ac:dyDescent="0.25">
      <c r="A13" s="595">
        <v>2015</v>
      </c>
      <c r="B13" s="596">
        <v>604.45000000000005</v>
      </c>
    </row>
    <row r="14" spans="1:7" ht="39.75" customHeight="1" x14ac:dyDescent="0.25">
      <c r="A14" s="459" t="s">
        <v>548</v>
      </c>
      <c r="B14" s="459"/>
    </row>
  </sheetData>
  <mergeCells count="2">
    <mergeCell ref="A1:B1"/>
    <mergeCell ref="A14:B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sqref="A1:C1"/>
    </sheetView>
  </sheetViews>
  <sheetFormatPr baseColWidth="10" defaultRowHeight="15" x14ac:dyDescent="0.25"/>
  <cols>
    <col min="1" max="1" width="16" customWidth="1"/>
    <col min="2" max="2" width="17.42578125" customWidth="1"/>
    <col min="3" max="3" width="17.85546875" customWidth="1"/>
  </cols>
  <sheetData>
    <row r="1" spans="1:3" ht="48" customHeight="1" x14ac:dyDescent="0.25">
      <c r="A1" s="429" t="s">
        <v>13</v>
      </c>
      <c r="B1" s="429"/>
      <c r="C1" s="429"/>
    </row>
    <row r="2" spans="1:3" x14ac:dyDescent="0.25">
      <c r="A2" s="17" t="s">
        <v>1</v>
      </c>
      <c r="B2" s="17" t="s">
        <v>2</v>
      </c>
      <c r="C2" s="18" t="s">
        <v>14</v>
      </c>
    </row>
    <row r="3" spans="1:3" x14ac:dyDescent="0.25">
      <c r="A3" s="19">
        <v>1930</v>
      </c>
      <c r="B3" s="20">
        <v>16552722</v>
      </c>
      <c r="C3" s="21">
        <v>8.4485077948274032</v>
      </c>
    </row>
    <row r="4" spans="1:3" x14ac:dyDescent="0.25">
      <c r="A4" s="19">
        <v>1940</v>
      </c>
      <c r="B4" s="20">
        <v>19653552</v>
      </c>
      <c r="C4" s="21">
        <v>10.031171143214131</v>
      </c>
    </row>
    <row r="5" spans="1:3" x14ac:dyDescent="0.25">
      <c r="A5" s="19">
        <v>1950</v>
      </c>
      <c r="B5" s="20">
        <v>25791017</v>
      </c>
      <c r="C5" s="21">
        <v>13.163732717859096</v>
      </c>
    </row>
    <row r="6" spans="1:3" x14ac:dyDescent="0.25">
      <c r="A6" s="19">
        <v>1960</v>
      </c>
      <c r="B6" s="20">
        <v>34923129</v>
      </c>
      <c r="C6" s="21">
        <v>17.824761847402677</v>
      </c>
    </row>
    <row r="7" spans="1:3" x14ac:dyDescent="0.25">
      <c r="A7" s="19">
        <v>1970</v>
      </c>
      <c r="B7" s="20">
        <v>48225238</v>
      </c>
      <c r="C7" s="21">
        <v>24.614157064343054</v>
      </c>
    </row>
    <row r="8" spans="1:3" x14ac:dyDescent="0.25">
      <c r="A8" s="19">
        <v>1980</v>
      </c>
      <c r="B8" s="20">
        <v>66846833</v>
      </c>
      <c r="C8" s="21">
        <v>34.118617449143755</v>
      </c>
    </row>
    <row r="9" spans="1:3" x14ac:dyDescent="0.25">
      <c r="A9" s="19">
        <v>1990</v>
      </c>
      <c r="B9" s="20">
        <v>87064847</v>
      </c>
      <c r="C9" s="21">
        <v>44.437889945530124</v>
      </c>
    </row>
    <row r="10" spans="1:3" x14ac:dyDescent="0.25">
      <c r="A10" s="19">
        <v>2000</v>
      </c>
      <c r="B10" s="20">
        <v>100895811</v>
      </c>
      <c r="C10" s="21">
        <v>51.497212706099482</v>
      </c>
    </row>
    <row r="11" spans="1:3" x14ac:dyDescent="0.25">
      <c r="A11" s="19">
        <v>2010</v>
      </c>
      <c r="B11" s="20">
        <v>114255555.44903636</v>
      </c>
      <c r="C11" s="21">
        <v>58.316025050956469</v>
      </c>
    </row>
    <row r="12" spans="1:3" x14ac:dyDescent="0.25">
      <c r="A12" s="19">
        <v>2015</v>
      </c>
      <c r="B12" s="20">
        <v>121005815.41577512</v>
      </c>
      <c r="C12" s="21">
        <v>61.761357120576427</v>
      </c>
    </row>
    <row r="13" spans="1:3" ht="83.25" customHeight="1" x14ac:dyDescent="0.25">
      <c r="A13" s="430" t="s">
        <v>15</v>
      </c>
      <c r="B13" s="430"/>
      <c r="C13" s="430"/>
    </row>
    <row r="14" spans="1:3" ht="82.5" customHeight="1" x14ac:dyDescent="0.25">
      <c r="A14" s="431" t="s">
        <v>16</v>
      </c>
      <c r="B14" s="431"/>
      <c r="C14" s="431"/>
    </row>
  </sheetData>
  <mergeCells count="3">
    <mergeCell ref="A1:C1"/>
    <mergeCell ref="A13:C13"/>
    <mergeCell ref="A14:C1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workbookViewId="0">
      <selection sqref="A1:D1"/>
    </sheetView>
  </sheetViews>
  <sheetFormatPr baseColWidth="10" defaultColWidth="10.85546875" defaultRowHeight="15" x14ac:dyDescent="0.25"/>
  <cols>
    <col min="1" max="1" width="12.7109375" style="96" customWidth="1"/>
    <col min="2" max="2" width="15.85546875" style="96" customWidth="1"/>
    <col min="3" max="3" width="17.140625" style="96" customWidth="1"/>
    <col min="4" max="4" width="17.85546875" style="96" customWidth="1"/>
    <col min="5" max="9" width="13.42578125" style="96" bestFit="1" customWidth="1"/>
    <col min="10" max="24" width="14.42578125" style="96" bestFit="1" customWidth="1"/>
    <col min="25" max="16384" width="10.85546875" style="96"/>
  </cols>
  <sheetData>
    <row r="1" spans="1:24" ht="48.75" customHeight="1" x14ac:dyDescent="0.25">
      <c r="A1" s="419" t="s">
        <v>158</v>
      </c>
      <c r="B1" s="419"/>
      <c r="C1" s="419"/>
      <c r="D1" s="419"/>
      <c r="E1" s="95"/>
      <c r="F1" s="95"/>
      <c r="G1" s="95"/>
      <c r="H1" s="95"/>
      <c r="I1" s="95"/>
      <c r="J1" s="95"/>
      <c r="K1" s="95"/>
      <c r="L1" s="95"/>
      <c r="M1" s="95"/>
      <c r="N1" s="95"/>
      <c r="O1" s="95"/>
      <c r="P1" s="95"/>
      <c r="Q1" s="95"/>
      <c r="R1" s="95"/>
      <c r="S1" s="95"/>
      <c r="T1" s="95"/>
      <c r="U1" s="95"/>
      <c r="V1" s="95"/>
      <c r="W1" s="95"/>
      <c r="X1" s="95"/>
    </row>
    <row r="2" spans="1:24" ht="25.5" x14ac:dyDescent="0.25">
      <c r="A2" s="80" t="s">
        <v>1</v>
      </c>
      <c r="B2" s="80" t="s">
        <v>29</v>
      </c>
      <c r="C2" s="1" t="s">
        <v>157</v>
      </c>
      <c r="D2" s="1" t="s">
        <v>154</v>
      </c>
    </row>
    <row r="3" spans="1:24" x14ac:dyDescent="0.25">
      <c r="A3" s="97">
        <v>1993</v>
      </c>
      <c r="B3" s="20">
        <v>8132915.1519999998</v>
      </c>
      <c r="C3" s="20">
        <v>5247.5246699999989</v>
      </c>
      <c r="D3" s="183">
        <f t="shared" ref="D3:D25" si="0">B3/C3/1000</f>
        <v>1.5498574401175711</v>
      </c>
    </row>
    <row r="4" spans="1:24" x14ac:dyDescent="0.25">
      <c r="A4" s="97">
        <v>1994</v>
      </c>
      <c r="B4" s="20">
        <v>8517386.9340000004</v>
      </c>
      <c r="C4" s="20">
        <v>5479.9232510000002</v>
      </c>
      <c r="D4" s="183">
        <f t="shared" si="0"/>
        <v>1.5542894569637833</v>
      </c>
    </row>
    <row r="5" spans="1:24" x14ac:dyDescent="0.25">
      <c r="A5" s="97">
        <v>1995</v>
      </c>
      <c r="B5" s="20">
        <v>8026897.2340000002</v>
      </c>
      <c r="C5" s="20">
        <v>5353.905671999998</v>
      </c>
      <c r="D5" s="183">
        <f t="shared" si="0"/>
        <v>1.4992601150930407</v>
      </c>
    </row>
    <row r="6" spans="1:24" x14ac:dyDescent="0.25">
      <c r="A6" s="97">
        <v>1996</v>
      </c>
      <c r="B6" s="20">
        <v>8498458.7740000002</v>
      </c>
      <c r="C6" s="20">
        <v>5588.233037</v>
      </c>
      <c r="D6" s="183">
        <f t="shared" si="0"/>
        <v>1.5207774474921205</v>
      </c>
    </row>
    <row r="7" spans="1:24" x14ac:dyDescent="0.25">
      <c r="A7" s="97">
        <v>1997</v>
      </c>
      <c r="B7" s="20">
        <v>9090197.2180000003</v>
      </c>
      <c r="C7" s="20">
        <v>5835.2571210000015</v>
      </c>
      <c r="D7" s="183">
        <f t="shared" si="0"/>
        <v>1.5578057709378526</v>
      </c>
    </row>
    <row r="8" spans="1:24" x14ac:dyDescent="0.25">
      <c r="A8" s="97">
        <v>1998</v>
      </c>
      <c r="B8" s="20">
        <v>9517603.8619999997</v>
      </c>
      <c r="C8" s="20">
        <v>6248.6837250000017</v>
      </c>
      <c r="D8" s="183">
        <f t="shared" si="0"/>
        <v>1.5231373967483044</v>
      </c>
    </row>
    <row r="9" spans="1:24" x14ac:dyDescent="0.25">
      <c r="A9" s="97">
        <v>1999</v>
      </c>
      <c r="B9" s="20">
        <v>9771439.6319999993</v>
      </c>
      <c r="C9" s="20">
        <v>6546.9639449999977</v>
      </c>
      <c r="D9" s="183">
        <f t="shared" si="0"/>
        <v>1.4925146547450556</v>
      </c>
    </row>
    <row r="10" spans="1:24" x14ac:dyDescent="0.25">
      <c r="A10" s="97">
        <v>2000</v>
      </c>
      <c r="B10" s="20">
        <v>10288981.706</v>
      </c>
      <c r="C10" s="20">
        <v>6769.9394739999998</v>
      </c>
      <c r="D10" s="183">
        <f t="shared" si="0"/>
        <v>1.5198040906443711</v>
      </c>
    </row>
    <row r="11" spans="1:24" x14ac:dyDescent="0.25">
      <c r="A11" s="97">
        <v>2001</v>
      </c>
      <c r="B11" s="20">
        <v>10226682.434</v>
      </c>
      <c r="C11" s="20">
        <v>6753.5445320000008</v>
      </c>
      <c r="D11" s="183">
        <f t="shared" si="0"/>
        <v>1.5142688976941507</v>
      </c>
    </row>
    <row r="12" spans="1:24" x14ac:dyDescent="0.25">
      <c r="A12" s="97">
        <v>2002</v>
      </c>
      <c r="B12" s="20">
        <v>10240173.278000001</v>
      </c>
      <c r="C12" s="20">
        <v>6721.5020989999985</v>
      </c>
      <c r="D12" s="183">
        <f t="shared" si="0"/>
        <v>1.5234947675644552</v>
      </c>
    </row>
    <row r="13" spans="1:24" x14ac:dyDescent="0.25">
      <c r="A13" s="97">
        <v>2003</v>
      </c>
      <c r="B13" s="20">
        <v>10385857.077</v>
      </c>
      <c r="C13" s="20">
        <v>7040.2421779999995</v>
      </c>
      <c r="D13" s="183">
        <f t="shared" si="0"/>
        <v>1.4752130415988653</v>
      </c>
    </row>
    <row r="14" spans="1:24" x14ac:dyDescent="0.25">
      <c r="A14" s="97">
        <v>2004</v>
      </c>
      <c r="B14" s="20">
        <v>10832003.967</v>
      </c>
      <c r="C14" s="20">
        <v>7342.5367219999998</v>
      </c>
      <c r="D14" s="183">
        <f t="shared" si="0"/>
        <v>1.475240012698162</v>
      </c>
    </row>
    <row r="15" spans="1:24" x14ac:dyDescent="0.25">
      <c r="A15" s="97">
        <v>2005</v>
      </c>
      <c r="B15" s="20">
        <v>11160492.604</v>
      </c>
      <c r="C15" s="20">
        <v>7352.8359040000014</v>
      </c>
      <c r="D15" s="183">
        <f t="shared" si="0"/>
        <v>1.5178487252691988</v>
      </c>
    </row>
    <row r="16" spans="1:24" x14ac:dyDescent="0.25">
      <c r="A16" s="97">
        <v>2006</v>
      </c>
      <c r="B16" s="20">
        <v>11718671.74</v>
      </c>
      <c r="C16" s="20">
        <v>7205.313317000001</v>
      </c>
      <c r="D16" s="183">
        <f t="shared" si="0"/>
        <v>1.6263930830532125</v>
      </c>
    </row>
    <row r="17" spans="1:6" x14ac:dyDescent="0.25">
      <c r="A17" s="97">
        <v>2007</v>
      </c>
      <c r="B17" s="20">
        <v>12087601.944</v>
      </c>
      <c r="C17" s="20">
        <v>7968.2820310000016</v>
      </c>
      <c r="D17" s="183">
        <f t="shared" si="0"/>
        <v>1.5169646226092519</v>
      </c>
    </row>
    <row r="18" spans="1:6" x14ac:dyDescent="0.25">
      <c r="A18" s="97">
        <v>2008</v>
      </c>
      <c r="B18" s="20">
        <v>12256863.469000001</v>
      </c>
      <c r="C18" s="20">
        <v>8397.6304920000021</v>
      </c>
      <c r="D18" s="183">
        <f t="shared" si="0"/>
        <v>1.4595621325177972</v>
      </c>
    </row>
    <row r="19" spans="1:6" x14ac:dyDescent="0.25">
      <c r="A19" s="97">
        <v>2009</v>
      </c>
      <c r="B19" s="20">
        <v>11680749.352</v>
      </c>
      <c r="C19" s="20">
        <v>8463.9841550000001</v>
      </c>
      <c r="D19" s="183">
        <f t="shared" si="0"/>
        <v>1.3800533103668127</v>
      </c>
    </row>
    <row r="20" spans="1:6" x14ac:dyDescent="0.25">
      <c r="A20" s="97">
        <v>2010</v>
      </c>
      <c r="B20" s="20">
        <v>12277658.829</v>
      </c>
      <c r="C20" s="20">
        <v>8318.9448960000009</v>
      </c>
      <c r="D20" s="183">
        <f t="shared" si="0"/>
        <v>1.4758673103969553</v>
      </c>
    </row>
    <row r="21" spans="1:6" x14ac:dyDescent="0.25">
      <c r="A21" s="97">
        <v>2011</v>
      </c>
      <c r="B21" s="20">
        <v>12774242.721999999</v>
      </c>
      <c r="C21" s="20">
        <v>8656.7341699999997</v>
      </c>
      <c r="D21" s="183">
        <f t="shared" si="0"/>
        <v>1.4756422538963097</v>
      </c>
    </row>
    <row r="22" spans="1:6" x14ac:dyDescent="0.25">
      <c r="A22" s="97">
        <v>2012</v>
      </c>
      <c r="B22" s="20">
        <v>13287534.005000001</v>
      </c>
      <c r="C22" s="20">
        <v>8805.9353649999957</v>
      </c>
      <c r="D22" s="183">
        <f t="shared" si="0"/>
        <v>1.5089293134960464</v>
      </c>
    </row>
    <row r="23" spans="1:6" x14ac:dyDescent="0.25">
      <c r="A23" s="97">
        <v>2013</v>
      </c>
      <c r="B23" s="20">
        <v>13466299.494000001</v>
      </c>
      <c r="C23" s="20">
        <v>8963.3515819999993</v>
      </c>
      <c r="D23" s="183">
        <f t="shared" si="0"/>
        <v>1.5023732329146522</v>
      </c>
    </row>
    <row r="24" spans="1:6" x14ac:dyDescent="0.25">
      <c r="A24" s="97">
        <v>2014</v>
      </c>
      <c r="B24" s="20">
        <v>13769333.848999999</v>
      </c>
      <c r="C24" s="20">
        <v>8615.6969119999994</v>
      </c>
      <c r="D24" s="183">
        <f t="shared" si="0"/>
        <v>1.5981683187835891</v>
      </c>
    </row>
    <row r="25" spans="1:6" x14ac:dyDescent="0.25">
      <c r="A25" s="97">
        <v>2015</v>
      </c>
      <c r="B25" s="184">
        <v>14120020.878</v>
      </c>
      <c r="C25" s="184">
        <v>8474.6504870000008</v>
      </c>
      <c r="D25" s="183">
        <f t="shared" si="0"/>
        <v>1.6661478723706566</v>
      </c>
      <c r="E25" s="432"/>
      <c r="F25" s="432"/>
    </row>
    <row r="26" spans="1:6" ht="89.25" customHeight="1" x14ac:dyDescent="0.25">
      <c r="A26" s="436" t="s">
        <v>156</v>
      </c>
      <c r="B26" s="436"/>
      <c r="C26" s="436"/>
      <c r="D26" s="436"/>
      <c r="E26" s="97"/>
      <c r="F26" s="100"/>
    </row>
    <row r="27" spans="1:6" x14ac:dyDescent="0.25">
      <c r="A27" s="101"/>
      <c r="B27" s="101"/>
      <c r="C27" s="102"/>
      <c r="D27" s="103"/>
      <c r="E27" s="97"/>
      <c r="F27" s="100"/>
    </row>
    <row r="28" spans="1:6" x14ac:dyDescent="0.25">
      <c r="A28" s="101"/>
      <c r="B28" s="101"/>
      <c r="C28" s="102"/>
      <c r="D28" s="103"/>
      <c r="E28" s="97"/>
      <c r="F28" s="100"/>
    </row>
    <row r="29" spans="1:6" x14ac:dyDescent="0.25">
      <c r="A29" s="101"/>
      <c r="B29" s="101"/>
      <c r="C29" s="102"/>
      <c r="D29" s="103"/>
      <c r="E29" s="97"/>
      <c r="F29" s="100"/>
    </row>
    <row r="30" spans="1:6" x14ac:dyDescent="0.25">
      <c r="A30" s="101"/>
      <c r="B30" s="101"/>
      <c r="C30" s="102"/>
      <c r="D30" s="103"/>
      <c r="E30" s="97"/>
      <c r="F30" s="100"/>
    </row>
    <row r="31" spans="1:6" x14ac:dyDescent="0.25">
      <c r="A31" s="101"/>
      <c r="B31" s="101"/>
      <c r="C31" s="102"/>
      <c r="D31" s="103"/>
      <c r="E31" s="182"/>
      <c r="F31" s="100"/>
    </row>
    <row r="32" spans="1:6" x14ac:dyDescent="0.25">
      <c r="A32" s="101"/>
      <c r="B32" s="101"/>
      <c r="C32" s="102"/>
      <c r="D32" s="103"/>
      <c r="E32" s="64"/>
      <c r="F32" s="100"/>
    </row>
    <row r="33" spans="1:6" x14ac:dyDescent="0.25">
      <c r="A33" s="101"/>
      <c r="B33" s="101"/>
      <c r="C33" s="102"/>
      <c r="D33" s="103"/>
      <c r="E33" s="64"/>
      <c r="F33" s="100"/>
    </row>
    <row r="34" spans="1:6" ht="15" customHeight="1" x14ac:dyDescent="0.25">
      <c r="A34" s="102"/>
      <c r="B34" s="102"/>
      <c r="C34" s="102"/>
      <c r="D34" s="102"/>
      <c r="E34" s="64"/>
      <c r="F34" s="100"/>
    </row>
    <row r="35" spans="1:6" x14ac:dyDescent="0.25">
      <c r="E35" s="64"/>
      <c r="F35" s="100"/>
    </row>
    <row r="36" spans="1:6" x14ac:dyDescent="0.25">
      <c r="E36" s="14"/>
      <c r="F36" s="100"/>
    </row>
    <row r="37" spans="1:6" x14ac:dyDescent="0.25">
      <c r="E37" s="14"/>
      <c r="F37" s="100"/>
    </row>
    <row r="38" spans="1:6" x14ac:dyDescent="0.25">
      <c r="E38" s="457"/>
      <c r="F38" s="480"/>
    </row>
    <row r="39" spans="1:6" x14ac:dyDescent="0.25">
      <c r="E39" s="420"/>
      <c r="F39" s="420"/>
    </row>
  </sheetData>
  <mergeCells count="5">
    <mergeCell ref="A1:D1"/>
    <mergeCell ref="E25:F25"/>
    <mergeCell ref="A26:D26"/>
    <mergeCell ref="E38:F38"/>
    <mergeCell ref="E39:F3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D1"/>
    </sheetView>
  </sheetViews>
  <sheetFormatPr baseColWidth="10" defaultColWidth="10.85546875" defaultRowHeight="15" x14ac:dyDescent="0.25"/>
  <cols>
    <col min="1" max="1" width="15.85546875" style="96" customWidth="1"/>
    <col min="2" max="3" width="18.28515625" style="96" customWidth="1"/>
    <col min="4" max="4" width="15.85546875" style="96" customWidth="1"/>
    <col min="5" max="16384" width="10.85546875" style="96"/>
  </cols>
  <sheetData>
    <row r="1" spans="1:4" ht="47.25" customHeight="1" x14ac:dyDescent="0.25">
      <c r="A1" s="419" t="s">
        <v>163</v>
      </c>
      <c r="B1" s="419"/>
      <c r="C1" s="419"/>
      <c r="D1" s="419"/>
    </row>
    <row r="2" spans="1:4" ht="38.25" x14ac:dyDescent="0.25">
      <c r="A2" s="80" t="s">
        <v>1</v>
      </c>
      <c r="B2" s="1" t="s">
        <v>162</v>
      </c>
      <c r="C2" s="1" t="s">
        <v>2</v>
      </c>
      <c r="D2" s="1" t="s">
        <v>161</v>
      </c>
    </row>
    <row r="3" spans="1:4" x14ac:dyDescent="0.25">
      <c r="A3" s="97">
        <v>1990</v>
      </c>
      <c r="B3" s="187">
        <v>4935.7379220000003</v>
      </c>
      <c r="C3" s="187">
        <v>87.064847</v>
      </c>
      <c r="D3" s="186">
        <v>56.690364619833311</v>
      </c>
    </row>
    <row r="4" spans="1:4" x14ac:dyDescent="0.25">
      <c r="A4" s="97">
        <v>1991</v>
      </c>
      <c r="B4" s="187">
        <v>5159.5053689999995</v>
      </c>
      <c r="C4" s="187">
        <v>88.630941000000007</v>
      </c>
      <c r="D4" s="186">
        <v>58.213365567223292</v>
      </c>
    </row>
    <row r="5" spans="1:4" x14ac:dyDescent="0.25">
      <c r="A5" s="97">
        <v>1992</v>
      </c>
      <c r="B5" s="187">
        <v>5178.7939459999998</v>
      </c>
      <c r="C5" s="187">
        <v>90.132585000000006</v>
      </c>
      <c r="D5" s="186">
        <v>57.457510466386815</v>
      </c>
    </row>
    <row r="6" spans="1:4" x14ac:dyDescent="0.25">
      <c r="A6" s="97">
        <v>1993</v>
      </c>
      <c r="B6" s="187">
        <v>5292.345542</v>
      </c>
      <c r="C6" s="187">
        <v>91.600655000000003</v>
      </c>
      <c r="D6" s="186">
        <v>57.77628491848666</v>
      </c>
    </row>
    <row r="7" spans="1:4" x14ac:dyDescent="0.25">
      <c r="A7" s="97">
        <v>1994</v>
      </c>
      <c r="B7" s="187">
        <v>5540.8614170000001</v>
      </c>
      <c r="C7" s="187">
        <v>93.055300000000003</v>
      </c>
      <c r="D7" s="186">
        <v>59.543748899847721</v>
      </c>
    </row>
    <row r="8" spans="1:4" x14ac:dyDescent="0.25">
      <c r="A8" s="97">
        <v>1995</v>
      </c>
      <c r="B8" s="187">
        <v>5387.6078630000002</v>
      </c>
      <c r="C8" s="187">
        <v>94.490335999999999</v>
      </c>
      <c r="D8" s="186">
        <v>57.017554292536332</v>
      </c>
    </row>
    <row r="9" spans="1:4" x14ac:dyDescent="0.25">
      <c r="A9" s="97">
        <v>1996</v>
      </c>
      <c r="B9" s="187">
        <v>5605.8711819999999</v>
      </c>
      <c r="C9" s="187">
        <v>95.876664000000005</v>
      </c>
      <c r="D9" s="186">
        <v>58.469610311013739</v>
      </c>
    </row>
    <row r="10" spans="1:4" x14ac:dyDescent="0.25">
      <c r="A10" s="97">
        <v>1997</v>
      </c>
      <c r="B10" s="187">
        <v>5860.2308849999999</v>
      </c>
      <c r="C10" s="187">
        <v>97.204604000000003</v>
      </c>
      <c r="D10" s="186">
        <v>60.287585606541846</v>
      </c>
    </row>
    <row r="11" spans="1:4" x14ac:dyDescent="0.25">
      <c r="A11" s="97">
        <v>1998</v>
      </c>
      <c r="B11" s="187">
        <v>6284.2026010000009</v>
      </c>
      <c r="C11" s="187">
        <v>98.485423999999995</v>
      </c>
      <c r="D11" s="186">
        <v>63.808453533184782</v>
      </c>
    </row>
    <row r="12" spans="1:4" x14ac:dyDescent="0.25">
      <c r="A12" s="97">
        <v>1999</v>
      </c>
      <c r="B12" s="187">
        <v>6310.6920180000006</v>
      </c>
      <c r="C12" s="187">
        <v>99.706067000000004</v>
      </c>
      <c r="D12" s="186">
        <v>63.292959073393199</v>
      </c>
    </row>
    <row r="13" spans="1:4" x14ac:dyDescent="0.25">
      <c r="A13" s="97">
        <v>2000</v>
      </c>
      <c r="B13" s="187">
        <v>6566.3852419999994</v>
      </c>
      <c r="C13" s="187">
        <v>100.89581099999999</v>
      </c>
      <c r="D13" s="186">
        <v>65.080850997867486</v>
      </c>
    </row>
    <row r="14" spans="1:4" x14ac:dyDescent="0.25">
      <c r="A14" s="97">
        <v>2001</v>
      </c>
      <c r="B14" s="187">
        <v>6467.983714</v>
      </c>
      <c r="C14" s="187">
        <v>102.12229499999999</v>
      </c>
      <c r="D14" s="186">
        <v>63.335667436772745</v>
      </c>
    </row>
    <row r="15" spans="1:4" x14ac:dyDescent="0.25">
      <c r="A15" s="97">
        <v>2002</v>
      </c>
      <c r="B15" s="187">
        <v>6721.1576979999991</v>
      </c>
      <c r="C15" s="187">
        <v>103.41794400000001</v>
      </c>
      <c r="D15" s="186">
        <v>64.990246740933074</v>
      </c>
    </row>
    <row r="16" spans="1:4" x14ac:dyDescent="0.25">
      <c r="A16" s="97">
        <v>2003</v>
      </c>
      <c r="B16" s="187">
        <v>7216.8565950000002</v>
      </c>
      <c r="C16" s="187">
        <v>104.719891</v>
      </c>
      <c r="D16" s="186">
        <v>68.915814618256235</v>
      </c>
    </row>
    <row r="17" spans="1:9" x14ac:dyDescent="0.25">
      <c r="A17" s="97">
        <v>2004</v>
      </c>
      <c r="B17" s="187">
        <v>7347.0200270000005</v>
      </c>
      <c r="C17" s="187">
        <v>105.95156900000001</v>
      </c>
      <c r="D17" s="186">
        <v>69.343192331583126</v>
      </c>
    </row>
    <row r="18" spans="1:9" x14ac:dyDescent="0.25">
      <c r="A18" s="97">
        <v>2005</v>
      </c>
      <c r="B18" s="187">
        <v>7957.1169390000005</v>
      </c>
      <c r="C18" s="187">
        <v>107.151011</v>
      </c>
      <c r="D18" s="186">
        <v>74.260773321121533</v>
      </c>
    </row>
    <row r="19" spans="1:9" x14ac:dyDescent="0.25">
      <c r="A19" s="97">
        <v>2006</v>
      </c>
      <c r="B19" s="187">
        <v>8055.7152240000014</v>
      </c>
      <c r="C19" s="187">
        <v>108.408827</v>
      </c>
      <c r="D19" s="186">
        <v>74.308665142184424</v>
      </c>
    </row>
    <row r="20" spans="1:9" x14ac:dyDescent="0.25">
      <c r="A20" s="97">
        <v>2007</v>
      </c>
      <c r="B20" s="187">
        <v>8091.9379280000012</v>
      </c>
      <c r="C20" s="187">
        <v>109.78738800000001</v>
      </c>
      <c r="D20" s="186">
        <v>73.705532806737338</v>
      </c>
    </row>
    <row r="21" spans="1:9" x14ac:dyDescent="0.25">
      <c r="A21" s="97">
        <v>2008</v>
      </c>
      <c r="B21" s="187">
        <v>8337.7189920000019</v>
      </c>
      <c r="C21" s="187">
        <v>111.299015</v>
      </c>
      <c r="D21" s="186">
        <v>74.912783298216993</v>
      </c>
      <c r="F21" s="188"/>
      <c r="G21" s="188"/>
      <c r="H21" s="188"/>
      <c r="I21" s="188"/>
    </row>
    <row r="22" spans="1:9" x14ac:dyDescent="0.25">
      <c r="A22" s="97">
        <v>2009</v>
      </c>
      <c r="B22" s="187">
        <v>8319.9899069999992</v>
      </c>
      <c r="C22" s="187">
        <v>112.852594</v>
      </c>
      <c r="D22" s="186">
        <v>73.724401115671299</v>
      </c>
    </row>
    <row r="23" spans="1:9" x14ac:dyDescent="0.25">
      <c r="A23" s="97">
        <v>2010</v>
      </c>
      <c r="B23" s="187">
        <v>8270.9448690000008</v>
      </c>
      <c r="C23" s="187">
        <v>114.25555544903629</v>
      </c>
      <c r="D23" s="186">
        <v>72.389870553727746</v>
      </c>
    </row>
    <row r="24" spans="1:9" x14ac:dyDescent="0.25">
      <c r="A24" s="97">
        <v>2011</v>
      </c>
      <c r="B24" s="187">
        <v>8638.1413200000006</v>
      </c>
      <c r="C24" s="187">
        <v>115.68286770444767</v>
      </c>
      <c r="D24" s="186">
        <v>74.670878163818969</v>
      </c>
    </row>
    <row r="25" spans="1:9" x14ac:dyDescent="0.25">
      <c r="A25" s="97">
        <v>2012</v>
      </c>
      <c r="B25" s="187">
        <v>8814.8050000000003</v>
      </c>
      <c r="C25" s="187">
        <v>117.05374970031474</v>
      </c>
      <c r="D25" s="186">
        <v>75.305618338310296</v>
      </c>
      <c r="E25" s="185"/>
    </row>
    <row r="26" spans="1:9" x14ac:dyDescent="0.25">
      <c r="A26" s="97">
        <v>2013</v>
      </c>
      <c r="B26" s="187">
        <v>8988.43</v>
      </c>
      <c r="C26" s="187">
        <v>118.39505383857792</v>
      </c>
      <c r="D26" s="186">
        <v>75.918965434611792</v>
      </c>
      <c r="E26" s="185"/>
    </row>
    <row r="27" spans="1:9" x14ac:dyDescent="0.25">
      <c r="A27" s="97">
        <v>2014</v>
      </c>
      <c r="B27" s="187">
        <v>8650.69</v>
      </c>
      <c r="C27" s="187">
        <v>119.71320347999948</v>
      </c>
      <c r="D27" s="186">
        <v>72.261786908453033</v>
      </c>
      <c r="E27" s="185"/>
    </row>
    <row r="28" spans="1:9" x14ac:dyDescent="0.25">
      <c r="A28" s="97">
        <v>2015</v>
      </c>
      <c r="B28" s="187">
        <v>8528.8670000000002</v>
      </c>
      <c r="C28" s="187">
        <v>121.005815415775</v>
      </c>
      <c r="D28" s="186">
        <v>70.483116622906778</v>
      </c>
      <c r="E28" s="185"/>
    </row>
    <row r="29" spans="1:9" ht="52.5" customHeight="1" x14ac:dyDescent="0.25">
      <c r="A29" s="494" t="s">
        <v>160</v>
      </c>
      <c r="B29" s="494"/>
      <c r="C29" s="494"/>
      <c r="D29" s="494"/>
    </row>
    <row r="30" spans="1:9" ht="74.25" customHeight="1" x14ac:dyDescent="0.25">
      <c r="A30" s="420" t="s">
        <v>159</v>
      </c>
      <c r="B30" s="420"/>
      <c r="C30" s="420"/>
      <c r="D30" s="420"/>
    </row>
    <row r="31" spans="1:9" x14ac:dyDescent="0.25">
      <c r="A31" s="101"/>
      <c r="B31" s="101"/>
      <c r="C31" s="101"/>
      <c r="D31" s="102"/>
    </row>
    <row r="32" spans="1:9" x14ac:dyDescent="0.25">
      <c r="A32" s="101"/>
      <c r="B32" s="101"/>
      <c r="C32" s="101"/>
      <c r="D32" s="102"/>
    </row>
    <row r="33" spans="1:4" x14ac:dyDescent="0.25">
      <c r="A33" s="101"/>
      <c r="B33" s="101"/>
      <c r="C33" s="101"/>
      <c r="D33" s="102"/>
    </row>
    <row r="34" spans="1:4" x14ac:dyDescent="0.25">
      <c r="A34" s="101"/>
      <c r="B34" s="101"/>
      <c r="C34" s="101"/>
      <c r="D34" s="102"/>
    </row>
    <row r="35" spans="1:4" x14ac:dyDescent="0.25">
      <c r="A35" s="101"/>
      <c r="B35" s="101"/>
      <c r="C35" s="101"/>
      <c r="D35" s="102"/>
    </row>
    <row r="36" spans="1:4" x14ac:dyDescent="0.25">
      <c r="A36" s="101"/>
      <c r="B36" s="101"/>
      <c r="C36" s="101"/>
      <c r="D36" s="102"/>
    </row>
    <row r="37" spans="1:4" x14ac:dyDescent="0.25">
      <c r="A37" s="101"/>
      <c r="B37" s="101"/>
      <c r="C37" s="101"/>
      <c r="D37" s="102"/>
    </row>
    <row r="38" spans="1:4" ht="15" customHeight="1" x14ac:dyDescent="0.25">
      <c r="A38" s="102"/>
      <c r="B38" s="102"/>
      <c r="C38" s="102"/>
      <c r="D38" s="102"/>
    </row>
  </sheetData>
  <mergeCells count="3">
    <mergeCell ref="A1:D1"/>
    <mergeCell ref="A29:D29"/>
    <mergeCell ref="A30:D3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10" sqref="F10"/>
    </sheetView>
  </sheetViews>
  <sheetFormatPr baseColWidth="10" defaultRowHeight="15" x14ac:dyDescent="0.25"/>
  <cols>
    <col min="1" max="1" width="18.7109375" customWidth="1"/>
    <col min="2" max="2" width="20.7109375" customWidth="1"/>
    <col min="3" max="3" width="26.7109375" customWidth="1"/>
    <col min="4" max="4" width="25.7109375" customWidth="1"/>
  </cols>
  <sheetData>
    <row r="1" spans="1:8" ht="42" customHeight="1" x14ac:dyDescent="0.25">
      <c r="A1" s="476" t="s">
        <v>167</v>
      </c>
      <c r="B1" s="476"/>
      <c r="C1" s="476"/>
      <c r="D1" s="476"/>
    </row>
    <row r="2" spans="1:8" ht="38.25" x14ac:dyDescent="0.25">
      <c r="A2" s="412" t="s">
        <v>1</v>
      </c>
      <c r="B2" s="417" t="s">
        <v>166</v>
      </c>
      <c r="C2" s="417" t="s">
        <v>165</v>
      </c>
      <c r="D2" s="417" t="s">
        <v>164</v>
      </c>
    </row>
    <row r="3" spans="1:8" x14ac:dyDescent="0.25">
      <c r="A3" s="189">
        <v>2005</v>
      </c>
      <c r="B3" s="591">
        <v>7093.96</v>
      </c>
      <c r="C3" s="592">
        <v>638.20000000000005</v>
      </c>
      <c r="D3" s="130">
        <v>8.996385657658065</v>
      </c>
      <c r="E3" s="189"/>
      <c r="F3" s="126"/>
      <c r="G3" s="126"/>
      <c r="H3" s="131"/>
    </row>
    <row r="4" spans="1:8" x14ac:dyDescent="0.25">
      <c r="A4" s="189">
        <v>2006</v>
      </c>
      <c r="B4" s="591">
        <v>7160.4</v>
      </c>
      <c r="C4" s="592">
        <v>625.80999999999995</v>
      </c>
      <c r="D4" s="130">
        <v>8.7398748673258471</v>
      </c>
      <c r="E4" s="189"/>
      <c r="F4" s="126"/>
      <c r="G4" s="126"/>
      <c r="H4" s="131"/>
    </row>
    <row r="5" spans="1:8" x14ac:dyDescent="0.25">
      <c r="A5" s="189">
        <v>2007</v>
      </c>
      <c r="B5" s="591">
        <v>7017.24</v>
      </c>
      <c r="C5" s="592">
        <v>632.26</v>
      </c>
      <c r="D5" s="130">
        <v>9.0100951371194373</v>
      </c>
      <c r="E5" s="189"/>
      <c r="F5" s="126"/>
      <c r="G5" s="126"/>
      <c r="H5" s="131"/>
    </row>
    <row r="6" spans="1:8" x14ac:dyDescent="0.25">
      <c r="A6" s="189">
        <v>2008</v>
      </c>
      <c r="B6" s="591">
        <v>7094.74</v>
      </c>
      <c r="C6" s="592">
        <v>666.22</v>
      </c>
      <c r="D6" s="130">
        <v>9.3903370666155492</v>
      </c>
      <c r="E6" s="189"/>
      <c r="F6" s="126"/>
      <c r="G6" s="126"/>
      <c r="H6" s="131"/>
    </row>
    <row r="7" spans="1:8" x14ac:dyDescent="0.25">
      <c r="A7" s="189">
        <v>2009</v>
      </c>
      <c r="B7" s="591">
        <v>7292.22</v>
      </c>
      <c r="C7" s="592">
        <v>605.14</v>
      </c>
      <c r="D7" s="130">
        <v>8.298433124617743</v>
      </c>
      <c r="E7" s="189"/>
      <c r="F7" s="126"/>
      <c r="G7" s="126"/>
      <c r="H7" s="131"/>
    </row>
    <row r="8" spans="1:8" x14ac:dyDescent="0.25">
      <c r="A8" s="189">
        <v>2010</v>
      </c>
      <c r="B8" s="591">
        <v>6923.63</v>
      </c>
      <c r="C8" s="592">
        <v>641.96</v>
      </c>
      <c r="D8" s="130">
        <v>9.2720148245934588</v>
      </c>
      <c r="E8" s="189"/>
      <c r="F8" s="126"/>
      <c r="G8" s="126"/>
      <c r="H8" s="131"/>
    </row>
    <row r="9" spans="1:8" x14ac:dyDescent="0.25">
      <c r="A9" s="189">
        <v>2011</v>
      </c>
      <c r="B9" s="591">
        <v>7033.63</v>
      </c>
      <c r="C9" s="592">
        <v>640.85</v>
      </c>
      <c r="D9" s="130">
        <v>9.1112270619864848</v>
      </c>
      <c r="E9" s="189"/>
      <c r="F9" s="126"/>
      <c r="G9" s="126"/>
      <c r="H9" s="131"/>
    </row>
    <row r="10" spans="1:8" x14ac:dyDescent="0.25">
      <c r="A10" s="189">
        <v>2012</v>
      </c>
      <c r="B10" s="591">
        <v>6994.96</v>
      </c>
      <c r="C10" s="592">
        <v>620.53</v>
      </c>
      <c r="D10" s="130">
        <v>8.8711014787790052</v>
      </c>
      <c r="E10" s="189"/>
      <c r="F10" s="126"/>
      <c r="G10" s="126"/>
      <c r="H10" s="131"/>
    </row>
    <row r="11" spans="1:8" x14ac:dyDescent="0.25">
      <c r="A11" s="189">
        <v>2013</v>
      </c>
      <c r="B11" s="591">
        <v>7207.59</v>
      </c>
      <c r="C11" s="592">
        <v>634.72</v>
      </c>
      <c r="D11" s="130">
        <v>8.8062722768636963</v>
      </c>
    </row>
    <row r="12" spans="1:8" x14ac:dyDescent="0.25">
      <c r="A12" s="189">
        <v>2014</v>
      </c>
      <c r="B12" s="591">
        <v>6812.27</v>
      </c>
      <c r="C12" s="592">
        <v>665.77</v>
      </c>
      <c r="D12" s="130">
        <v>9.773100596423804</v>
      </c>
    </row>
    <row r="13" spans="1:8" x14ac:dyDescent="0.25">
      <c r="A13" s="189">
        <v>2015</v>
      </c>
      <c r="B13" s="591">
        <v>6403.13</v>
      </c>
      <c r="C13" s="592">
        <v>647.91</v>
      </c>
      <c r="D13" s="130">
        <v>10.118645100130717</v>
      </c>
    </row>
    <row r="14" spans="1:8" ht="39.75" customHeight="1" x14ac:dyDescent="0.25">
      <c r="A14" s="436" t="s">
        <v>544</v>
      </c>
      <c r="B14" s="436"/>
      <c r="C14" s="436"/>
      <c r="D14" s="436"/>
    </row>
    <row r="15" spans="1:8" ht="42" customHeight="1" x14ac:dyDescent="0.25">
      <c r="A15" s="459" t="s">
        <v>545</v>
      </c>
      <c r="B15" s="459"/>
      <c r="C15" s="459"/>
      <c r="D15" s="459"/>
    </row>
  </sheetData>
  <mergeCells count="3">
    <mergeCell ref="A1:D1"/>
    <mergeCell ref="A14:D14"/>
    <mergeCell ref="A15:D1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sqref="A1:O1"/>
    </sheetView>
  </sheetViews>
  <sheetFormatPr baseColWidth="10" defaultRowHeight="15" x14ac:dyDescent="0.25"/>
  <cols>
    <col min="1" max="1" width="8" customWidth="1"/>
    <col min="2" max="2" width="10.42578125" bestFit="1" customWidth="1"/>
    <col min="3" max="3" width="10.85546875" bestFit="1" customWidth="1"/>
    <col min="4" max="4" width="7.28515625" bestFit="1" customWidth="1"/>
    <col min="5" max="5" width="8.85546875" bestFit="1" customWidth="1"/>
    <col min="6" max="6" width="7.28515625" bestFit="1" customWidth="1"/>
    <col min="7" max="7" width="11" bestFit="1" customWidth="1"/>
    <col min="8" max="8" width="9.7109375" bestFit="1" customWidth="1"/>
    <col min="9" max="9" width="8.85546875" bestFit="1" customWidth="1"/>
    <col min="10" max="10" width="7.28515625" bestFit="1" customWidth="1"/>
    <col min="11" max="11" width="11.85546875" bestFit="1" customWidth="1"/>
    <col min="12" max="12" width="15.140625" bestFit="1" customWidth="1"/>
    <col min="13" max="13" width="15.85546875" bestFit="1" customWidth="1"/>
    <col min="14" max="14" width="7.28515625" bestFit="1" customWidth="1"/>
    <col min="15" max="15" width="8.28515625" bestFit="1" customWidth="1"/>
  </cols>
  <sheetData>
    <row r="1" spans="1:15" ht="33.75" customHeight="1" x14ac:dyDescent="0.25">
      <c r="A1" s="419" t="s">
        <v>183</v>
      </c>
      <c r="B1" s="419"/>
      <c r="C1" s="419"/>
      <c r="D1" s="419"/>
      <c r="E1" s="419"/>
      <c r="F1" s="419"/>
      <c r="G1" s="419"/>
      <c r="H1" s="419"/>
      <c r="I1" s="419"/>
      <c r="J1" s="419"/>
      <c r="K1" s="419"/>
      <c r="L1" s="419"/>
      <c r="M1" s="419"/>
      <c r="N1" s="419"/>
      <c r="O1" s="419"/>
    </row>
    <row r="2" spans="1:15" ht="26.25" customHeight="1" x14ac:dyDescent="0.25">
      <c r="A2" s="496" t="s">
        <v>1</v>
      </c>
      <c r="B2" s="460" t="s">
        <v>182</v>
      </c>
      <c r="C2" s="460"/>
      <c r="D2" s="460"/>
      <c r="E2" s="460"/>
      <c r="F2" s="460"/>
      <c r="G2" s="460" t="s">
        <v>181</v>
      </c>
      <c r="H2" s="460"/>
      <c r="I2" s="460"/>
      <c r="J2" s="460"/>
      <c r="K2" s="460" t="s">
        <v>180</v>
      </c>
      <c r="L2" s="460"/>
      <c r="M2" s="460"/>
      <c r="N2" s="460"/>
      <c r="O2" s="498" t="s">
        <v>10</v>
      </c>
    </row>
    <row r="3" spans="1:15" s="192" customFormat="1" ht="38.25" x14ac:dyDescent="0.25">
      <c r="A3" s="497"/>
      <c r="B3" s="1" t="s">
        <v>179</v>
      </c>
      <c r="C3" s="1" t="s">
        <v>178</v>
      </c>
      <c r="D3" s="1" t="s">
        <v>177</v>
      </c>
      <c r="E3" s="1" t="s">
        <v>176</v>
      </c>
      <c r="F3" s="1" t="s">
        <v>10</v>
      </c>
      <c r="G3" s="1" t="s">
        <v>175</v>
      </c>
      <c r="H3" s="1" t="s">
        <v>174</v>
      </c>
      <c r="I3" s="1" t="s">
        <v>173</v>
      </c>
      <c r="J3" s="1" t="s">
        <v>10</v>
      </c>
      <c r="K3" s="193" t="s">
        <v>172</v>
      </c>
      <c r="L3" s="193" t="s">
        <v>171</v>
      </c>
      <c r="M3" s="193" t="s">
        <v>170</v>
      </c>
      <c r="N3" s="193" t="s">
        <v>10</v>
      </c>
      <c r="O3" s="499"/>
    </row>
    <row r="4" spans="1:15" x14ac:dyDescent="0.25">
      <c r="A4" s="97">
        <v>1990</v>
      </c>
      <c r="B4" s="191">
        <v>83.409048999999996</v>
      </c>
      <c r="C4" s="191">
        <v>183.69866990870003</v>
      </c>
      <c r="D4" s="191">
        <v>1.2562059999999999</v>
      </c>
      <c r="E4" s="191">
        <v>25.316691280000001</v>
      </c>
      <c r="F4" s="191">
        <v>293.68061618870001</v>
      </c>
      <c r="G4" s="191">
        <v>136.75261791384179</v>
      </c>
      <c r="H4" s="191">
        <v>30.192483071822146</v>
      </c>
      <c r="I4" s="191">
        <v>4.2198409999999997</v>
      </c>
      <c r="J4" s="191">
        <v>171.16494198566392</v>
      </c>
      <c r="K4" s="191">
        <v>63.347109260196561</v>
      </c>
      <c r="L4" s="191">
        <v>16.534610099999998</v>
      </c>
      <c r="M4" s="191">
        <v>182.35840727999997</v>
      </c>
      <c r="N4" s="191">
        <v>262.24012664019654</v>
      </c>
      <c r="O4" s="191">
        <v>727.08568481456052</v>
      </c>
    </row>
    <row r="5" spans="1:15" x14ac:dyDescent="0.25">
      <c r="A5" s="97">
        <v>1991</v>
      </c>
      <c r="B5" s="191">
        <v>83.333500999999998</v>
      </c>
      <c r="C5" s="191">
        <v>182.60126645839998</v>
      </c>
      <c r="D5" s="191">
        <v>1.281868</v>
      </c>
      <c r="E5" s="191">
        <v>25.180100919999997</v>
      </c>
      <c r="F5" s="191">
        <v>292.39673637839996</v>
      </c>
      <c r="G5" s="191">
        <v>143.63013148675245</v>
      </c>
      <c r="H5" s="191">
        <v>30.04420778908332</v>
      </c>
      <c r="I5" s="191">
        <v>4.8647330000000002</v>
      </c>
      <c r="J5" s="191">
        <v>178.53907227583579</v>
      </c>
      <c r="K5" s="191">
        <v>60.095666969646544</v>
      </c>
      <c r="L5" s="191">
        <v>16.369130800000001</v>
      </c>
      <c r="M5" s="191">
        <v>186.86761248000002</v>
      </c>
      <c r="N5" s="191">
        <v>263.33241024964656</v>
      </c>
      <c r="O5" s="191">
        <v>734.26821890388226</v>
      </c>
    </row>
    <row r="6" spans="1:15" x14ac:dyDescent="0.25">
      <c r="A6" s="97">
        <v>1992</v>
      </c>
      <c r="B6" s="191">
        <v>86.552525000000003</v>
      </c>
      <c r="C6" s="191">
        <v>179.49240574909999</v>
      </c>
      <c r="D6" s="191">
        <v>1.077029</v>
      </c>
      <c r="E6" s="191">
        <v>25.343997999999999</v>
      </c>
      <c r="F6" s="191">
        <v>292.46595774909997</v>
      </c>
      <c r="G6" s="191">
        <v>143.26058767968686</v>
      </c>
      <c r="H6" s="191">
        <v>29.631414857110681</v>
      </c>
      <c r="I6" s="191">
        <v>5.0599470000000002</v>
      </c>
      <c r="J6" s="191">
        <v>177.95194953679754</v>
      </c>
      <c r="K6" s="191">
        <v>60.346633559319152</v>
      </c>
      <c r="L6" s="191">
        <v>16.089012400000001</v>
      </c>
      <c r="M6" s="191">
        <v>200.64136246999999</v>
      </c>
      <c r="N6" s="191">
        <v>277.07700842931916</v>
      </c>
      <c r="O6" s="191">
        <v>747.49491571521662</v>
      </c>
    </row>
    <row r="7" spans="1:15" x14ac:dyDescent="0.25">
      <c r="A7" s="97">
        <v>1993</v>
      </c>
      <c r="B7" s="191">
        <v>90.040243000000004</v>
      </c>
      <c r="C7" s="191">
        <v>183.73187484800002</v>
      </c>
      <c r="D7" s="191">
        <v>1.021404</v>
      </c>
      <c r="E7" s="191">
        <v>24.928280960000002</v>
      </c>
      <c r="F7" s="191">
        <v>299.72180280800001</v>
      </c>
      <c r="G7" s="191">
        <v>143.5857054298306</v>
      </c>
      <c r="H7" s="191">
        <v>29.5722083339124</v>
      </c>
      <c r="I7" s="191">
        <v>5.718013</v>
      </c>
      <c r="J7" s="191">
        <v>178.87592676374302</v>
      </c>
      <c r="K7" s="191">
        <v>65.40723125663348</v>
      </c>
      <c r="L7" s="191">
        <v>15.592345600000002</v>
      </c>
      <c r="M7" s="191">
        <v>211.97890734999999</v>
      </c>
      <c r="N7" s="191">
        <v>292.97848420663342</v>
      </c>
      <c r="O7" s="191">
        <v>771.57621377837643</v>
      </c>
    </row>
    <row r="8" spans="1:15" x14ac:dyDescent="0.25">
      <c r="A8" s="97">
        <v>1994</v>
      </c>
      <c r="B8" s="191">
        <v>95.281891999999999</v>
      </c>
      <c r="C8" s="191">
        <v>182.83291554410002</v>
      </c>
      <c r="D8" s="191">
        <v>1.08863</v>
      </c>
      <c r="E8" s="191">
        <v>25.019670999999999</v>
      </c>
      <c r="F8" s="191">
        <v>304.22310854410006</v>
      </c>
      <c r="G8" s="191">
        <v>144.07647448196909</v>
      </c>
      <c r="H8" s="191">
        <v>29.970887398780064</v>
      </c>
      <c r="I8" s="191">
        <v>6.3929369999999999</v>
      </c>
      <c r="J8" s="191">
        <v>180.44029888074917</v>
      </c>
      <c r="K8" s="191">
        <v>67.46561566686286</v>
      </c>
      <c r="L8" s="191">
        <v>15.928101400000001</v>
      </c>
      <c r="M8" s="191">
        <v>234.85256068000001</v>
      </c>
      <c r="N8" s="191">
        <v>318.24627774686292</v>
      </c>
      <c r="O8" s="191">
        <v>802.90968517171211</v>
      </c>
    </row>
    <row r="9" spans="1:15" x14ac:dyDescent="0.25">
      <c r="A9" s="97">
        <v>1995</v>
      </c>
      <c r="B9" s="191">
        <v>93.486822060000009</v>
      </c>
      <c r="C9" s="191">
        <v>180.68428935749998</v>
      </c>
      <c r="D9" s="191">
        <v>1.2468079999999999</v>
      </c>
      <c r="E9" s="191">
        <v>25.504094680000005</v>
      </c>
      <c r="F9" s="191">
        <v>300.92201409750004</v>
      </c>
      <c r="G9" s="191">
        <v>140.12074284439217</v>
      </c>
      <c r="H9" s="191">
        <v>31.083653149325936</v>
      </c>
      <c r="I9" s="191">
        <v>7.3910590000000003</v>
      </c>
      <c r="J9" s="191">
        <v>178.59545499371811</v>
      </c>
      <c r="K9" s="191">
        <v>76.789009306452726</v>
      </c>
      <c r="L9" s="191">
        <v>15.6597648</v>
      </c>
      <c r="M9" s="191">
        <v>192.88140181</v>
      </c>
      <c r="N9" s="191">
        <v>285.33017591645273</v>
      </c>
      <c r="O9" s="191">
        <v>764.84764500767085</v>
      </c>
    </row>
    <row r="10" spans="1:15" x14ac:dyDescent="0.25">
      <c r="A10" s="97">
        <v>1996</v>
      </c>
      <c r="B10" s="191">
        <v>96.217239150000012</v>
      </c>
      <c r="C10" s="191">
        <v>175.9592029813</v>
      </c>
      <c r="D10" s="191">
        <v>1.3608100000000001</v>
      </c>
      <c r="E10" s="191">
        <v>25.966932440000001</v>
      </c>
      <c r="F10" s="191">
        <v>299.50418457129996</v>
      </c>
      <c r="G10" s="191">
        <v>153.20305751754873</v>
      </c>
      <c r="H10" s="191">
        <v>34.686238397651067</v>
      </c>
      <c r="I10" s="191">
        <v>8.7795190000000005</v>
      </c>
      <c r="J10" s="191">
        <v>196.66881491519982</v>
      </c>
      <c r="K10" s="191">
        <v>77.559471259275497</v>
      </c>
      <c r="L10" s="191">
        <v>17.3985007</v>
      </c>
      <c r="M10" s="191">
        <v>216.4635189</v>
      </c>
      <c r="N10" s="191">
        <v>311.42149085927554</v>
      </c>
      <c r="O10" s="191">
        <v>807.5944903457754</v>
      </c>
    </row>
    <row r="11" spans="1:15" x14ac:dyDescent="0.25">
      <c r="A11" s="97">
        <v>1997</v>
      </c>
      <c r="B11" s="191">
        <v>96.973659960000006</v>
      </c>
      <c r="C11" s="191">
        <v>177.7764885334</v>
      </c>
      <c r="D11" s="191">
        <v>1.3967069999999999</v>
      </c>
      <c r="E11" s="191">
        <v>26.548437000000003</v>
      </c>
      <c r="F11" s="191">
        <v>302.69529249339996</v>
      </c>
      <c r="G11" s="191">
        <v>162.84181342094556</v>
      </c>
      <c r="H11" s="191">
        <v>36.93741389392072</v>
      </c>
      <c r="I11" s="191">
        <v>8.509976</v>
      </c>
      <c r="J11" s="191">
        <v>208.28920331486628</v>
      </c>
      <c r="K11" s="191">
        <v>81.387179865428465</v>
      </c>
      <c r="L11" s="191">
        <v>17.885160680000002</v>
      </c>
      <c r="M11" s="191">
        <v>229.64768355000001</v>
      </c>
      <c r="N11" s="191">
        <v>328.92002409542846</v>
      </c>
      <c r="O11" s="191">
        <v>839.90451990369479</v>
      </c>
    </row>
    <row r="12" spans="1:15" x14ac:dyDescent="0.25">
      <c r="A12" s="97">
        <v>1998</v>
      </c>
      <c r="B12" s="191">
        <v>100.09564669</v>
      </c>
      <c r="C12" s="191">
        <v>178.86419168559999</v>
      </c>
      <c r="D12" s="191">
        <v>1.07351</v>
      </c>
      <c r="E12" s="191">
        <v>26.963620280000001</v>
      </c>
      <c r="F12" s="191">
        <v>306.99696865559997</v>
      </c>
      <c r="G12" s="191">
        <v>166.02940047777855</v>
      </c>
      <c r="H12" s="191">
        <v>39.612385512552862</v>
      </c>
      <c r="I12" s="191">
        <v>7.8322269999999996</v>
      </c>
      <c r="J12" s="191">
        <v>213.4740129903314</v>
      </c>
      <c r="K12" s="191">
        <v>83.429584339837021</v>
      </c>
      <c r="L12" s="191">
        <v>19.320586509999998</v>
      </c>
      <c r="M12" s="191">
        <v>238.91561866999999</v>
      </c>
      <c r="N12" s="191">
        <v>341.66578951983701</v>
      </c>
      <c r="O12" s="191">
        <v>862.13677116576844</v>
      </c>
    </row>
    <row r="13" spans="1:15" x14ac:dyDescent="0.25">
      <c r="A13" s="97">
        <v>1999</v>
      </c>
      <c r="B13" s="191">
        <v>99.893294339999997</v>
      </c>
      <c r="C13" s="191">
        <v>175.0177772687</v>
      </c>
      <c r="D13" s="191">
        <v>1.119767</v>
      </c>
      <c r="E13" s="191">
        <v>27.247322760000003</v>
      </c>
      <c r="F13" s="191">
        <v>303.27816136870001</v>
      </c>
      <c r="G13" s="191">
        <v>157.1248051596819</v>
      </c>
      <c r="H13" s="191">
        <v>39.611062653117564</v>
      </c>
      <c r="I13" s="191">
        <v>8.7669999999999995</v>
      </c>
      <c r="J13" s="191">
        <v>205.50286781279945</v>
      </c>
      <c r="K13" s="191">
        <v>81.887399120517713</v>
      </c>
      <c r="L13" s="191">
        <v>20.813596260000001</v>
      </c>
      <c r="M13" s="191">
        <v>253.15196247</v>
      </c>
      <c r="N13" s="191">
        <v>355.85295785051773</v>
      </c>
      <c r="O13" s="191">
        <v>864.63398703201722</v>
      </c>
    </row>
    <row r="14" spans="1:15" x14ac:dyDescent="0.25">
      <c r="A14" s="97">
        <v>2000</v>
      </c>
      <c r="B14" s="191">
        <v>97.877678747999994</v>
      </c>
      <c r="C14" s="191">
        <v>176.41961849900002</v>
      </c>
      <c r="D14" s="191">
        <v>1.2147790000000001</v>
      </c>
      <c r="E14" s="191">
        <v>28.003704600000003</v>
      </c>
      <c r="F14" s="191">
        <v>303.51578084700003</v>
      </c>
      <c r="G14" s="191">
        <v>164.03964729134961</v>
      </c>
      <c r="H14" s="191">
        <v>38.691964310700406</v>
      </c>
      <c r="I14" s="191">
        <v>8.2301149999999996</v>
      </c>
      <c r="J14" s="191">
        <v>210.96172660205005</v>
      </c>
      <c r="K14" s="191">
        <v>83.22908312576142</v>
      </c>
      <c r="L14" s="191">
        <v>24.638060990000003</v>
      </c>
      <c r="M14" s="191">
        <v>268.53672298999993</v>
      </c>
      <c r="N14" s="191">
        <v>376.40386710576144</v>
      </c>
      <c r="O14" s="191">
        <v>890.88137455481149</v>
      </c>
    </row>
    <row r="15" spans="1:15" x14ac:dyDescent="0.25">
      <c r="A15" s="97">
        <v>2001</v>
      </c>
      <c r="B15" s="191">
        <v>103.01859929999999</v>
      </c>
      <c r="C15" s="191">
        <v>176.94432972339999</v>
      </c>
      <c r="D15" s="191">
        <v>1.3242149999999999</v>
      </c>
      <c r="E15" s="191">
        <v>27.441854399999997</v>
      </c>
      <c r="F15" s="191">
        <v>308.72899842339996</v>
      </c>
      <c r="G15" s="191">
        <v>171.53118570161593</v>
      </c>
      <c r="H15" s="191">
        <v>37.296832985500636</v>
      </c>
      <c r="I15" s="191">
        <v>6.9860220000000002</v>
      </c>
      <c r="J15" s="191">
        <v>215.81404068711657</v>
      </c>
      <c r="K15" s="191">
        <v>83.036232040161551</v>
      </c>
      <c r="L15" s="191">
        <v>28.443048190000006</v>
      </c>
      <c r="M15" s="191">
        <v>272.81576044999997</v>
      </c>
      <c r="N15" s="191">
        <v>384.29504068016155</v>
      </c>
      <c r="O15" s="191">
        <v>908.83807979067808</v>
      </c>
    </row>
    <row r="16" spans="1:15" x14ac:dyDescent="0.25">
      <c r="A16" s="97">
        <v>2002</v>
      </c>
      <c r="B16" s="191">
        <v>101.45219861600002</v>
      </c>
      <c r="C16" s="191">
        <v>180.88399285900002</v>
      </c>
      <c r="D16" s="191">
        <v>1.36697</v>
      </c>
      <c r="E16" s="191">
        <v>26.641254159999999</v>
      </c>
      <c r="F16" s="191">
        <v>310.34441563500008</v>
      </c>
      <c r="G16" s="191">
        <v>175.62024976452412</v>
      </c>
      <c r="H16" s="191">
        <v>36.575699439674203</v>
      </c>
      <c r="I16" s="191">
        <v>6.3708739999999997</v>
      </c>
      <c r="J16" s="191">
        <v>218.56682320419833</v>
      </c>
      <c r="K16" s="191">
        <v>76.246072009384307</v>
      </c>
      <c r="L16" s="191">
        <v>27.293207120000002</v>
      </c>
      <c r="M16" s="191">
        <v>276.93192181000001</v>
      </c>
      <c r="N16" s="191">
        <v>380.47120093938435</v>
      </c>
      <c r="O16" s="191">
        <v>909.38243977858269</v>
      </c>
    </row>
    <row r="17" spans="1:15" x14ac:dyDescent="0.25">
      <c r="A17" s="97">
        <v>2003</v>
      </c>
      <c r="B17" s="191">
        <v>105.77529336589998</v>
      </c>
      <c r="C17" s="191">
        <v>181.37205354989999</v>
      </c>
      <c r="D17" s="191">
        <v>1.3571880000000001</v>
      </c>
      <c r="E17" s="191">
        <v>27.055132</v>
      </c>
      <c r="F17" s="191">
        <v>315.55966691579999</v>
      </c>
      <c r="G17" s="191">
        <v>187.3109802727368</v>
      </c>
      <c r="H17" s="191">
        <v>37.195667271802755</v>
      </c>
      <c r="I17" s="191">
        <v>8.5018419999999999</v>
      </c>
      <c r="J17" s="191">
        <v>233.00848954453954</v>
      </c>
      <c r="K17" s="191">
        <v>74.335431132915986</v>
      </c>
      <c r="L17" s="191">
        <v>27.506188240000004</v>
      </c>
      <c r="M17" s="191">
        <v>268.96150847368995</v>
      </c>
      <c r="N17" s="191">
        <v>370.80312784660595</v>
      </c>
      <c r="O17" s="191">
        <v>919.37128430694554</v>
      </c>
    </row>
    <row r="18" spans="1:15" x14ac:dyDescent="0.25">
      <c r="A18" s="97">
        <v>2004</v>
      </c>
      <c r="B18" s="191">
        <v>109.21747977029999</v>
      </c>
      <c r="C18" s="191">
        <v>180.41536954200001</v>
      </c>
      <c r="D18" s="191">
        <v>1.2589649999999999</v>
      </c>
      <c r="E18" s="191">
        <v>27.203298800000002</v>
      </c>
      <c r="F18" s="191">
        <v>318.0951131123</v>
      </c>
      <c r="G18" s="191">
        <v>188.17672833763655</v>
      </c>
      <c r="H18" s="191">
        <v>37.811221113246432</v>
      </c>
      <c r="I18" s="191">
        <v>8.9632330000000007</v>
      </c>
      <c r="J18" s="191">
        <v>234.95118245088301</v>
      </c>
      <c r="K18" s="191">
        <v>79.552305409872133</v>
      </c>
      <c r="L18" s="191">
        <v>30.867295500000001</v>
      </c>
      <c r="M18" s="191">
        <v>306.97997854932999</v>
      </c>
      <c r="N18" s="191">
        <v>417.39957945920213</v>
      </c>
      <c r="O18" s="191">
        <v>970.44587502238517</v>
      </c>
    </row>
    <row r="19" spans="1:15" x14ac:dyDescent="0.25">
      <c r="A19" s="97">
        <v>2005</v>
      </c>
      <c r="B19" s="191">
        <v>109.79726484899999</v>
      </c>
      <c r="C19" s="191">
        <v>179.3396106534</v>
      </c>
      <c r="D19" s="191">
        <v>1.2223599999999999</v>
      </c>
      <c r="E19" s="191">
        <v>27.085293960000001</v>
      </c>
      <c r="F19" s="191">
        <v>317.44452946239994</v>
      </c>
      <c r="G19" s="191">
        <v>185.10892766668405</v>
      </c>
      <c r="H19" s="191">
        <v>39.885005617102181</v>
      </c>
      <c r="I19" s="191">
        <v>9.9403260000000007</v>
      </c>
      <c r="J19" s="191">
        <v>234.93425928378625</v>
      </c>
      <c r="K19" s="191">
        <v>85.219868847718573</v>
      </c>
      <c r="L19" s="191">
        <v>57.910884689999996</v>
      </c>
      <c r="M19" s="191">
        <v>281.15424143564996</v>
      </c>
      <c r="N19" s="191">
        <v>424.2849949733685</v>
      </c>
      <c r="O19" s="191">
        <v>976.66378371955477</v>
      </c>
    </row>
    <row r="20" spans="1:15" x14ac:dyDescent="0.25">
      <c r="A20" s="97">
        <v>2006</v>
      </c>
      <c r="B20" s="191">
        <v>112.6531255376</v>
      </c>
      <c r="C20" s="191">
        <v>180.32600887899997</v>
      </c>
      <c r="D20" s="191">
        <v>1.2704960000000001</v>
      </c>
      <c r="E20" s="191">
        <v>26.967843519999999</v>
      </c>
      <c r="F20" s="191">
        <v>321.21747393659996</v>
      </c>
      <c r="G20" s="191">
        <v>179.98095031499474</v>
      </c>
      <c r="H20" s="191">
        <v>44.70526338981616</v>
      </c>
      <c r="I20" s="191">
        <v>10.882685</v>
      </c>
      <c r="J20" s="191">
        <v>235.56889870481092</v>
      </c>
      <c r="K20" s="191">
        <v>81.533319876958728</v>
      </c>
      <c r="L20" s="191">
        <v>54.781494519999995</v>
      </c>
      <c r="M20" s="191">
        <v>342.74138845418003</v>
      </c>
      <c r="N20" s="191">
        <v>479.05620285113872</v>
      </c>
      <c r="O20" s="191">
        <v>1035.8425754925495</v>
      </c>
    </row>
    <row r="21" spans="1:15" x14ac:dyDescent="0.25">
      <c r="A21" s="97">
        <v>2007</v>
      </c>
      <c r="B21" s="191">
        <v>116.73238413279999</v>
      </c>
      <c r="C21" s="191">
        <v>181.66842341040001</v>
      </c>
      <c r="D21" s="191">
        <v>1.3492409999999999</v>
      </c>
      <c r="E21" s="191">
        <v>27.683907559999998</v>
      </c>
      <c r="F21" s="191">
        <v>327.43395610320005</v>
      </c>
      <c r="G21" s="191">
        <v>169.36453458090739</v>
      </c>
      <c r="H21" s="191">
        <v>50.852950161149487</v>
      </c>
      <c r="I21" s="191">
        <v>11.886756999999999</v>
      </c>
      <c r="J21" s="191">
        <v>232.10424174205684</v>
      </c>
      <c r="K21" s="191">
        <v>91.096099207130536</v>
      </c>
      <c r="L21" s="191">
        <v>54.233325139999998</v>
      </c>
      <c r="M21" s="191">
        <v>360.21338595989999</v>
      </c>
      <c r="N21" s="191">
        <v>505.54281030703055</v>
      </c>
      <c r="O21" s="191">
        <v>1065.0810081522873</v>
      </c>
    </row>
    <row r="22" spans="1:15" x14ac:dyDescent="0.25">
      <c r="A22" s="97">
        <v>2008</v>
      </c>
      <c r="B22" s="191">
        <v>118.06330866729999</v>
      </c>
      <c r="C22" s="191">
        <v>183.51780372430002</v>
      </c>
      <c r="D22" s="191">
        <v>1.461795</v>
      </c>
      <c r="E22" s="191">
        <v>26.909610440000002</v>
      </c>
      <c r="F22" s="191">
        <v>329.95251783160001</v>
      </c>
      <c r="G22" s="191">
        <v>152.98335800334374</v>
      </c>
      <c r="H22" s="191">
        <v>57.738537326534718</v>
      </c>
      <c r="I22" s="191">
        <v>10.402658000000001</v>
      </c>
      <c r="J22" s="191">
        <v>221.12455332987844</v>
      </c>
      <c r="K22" s="191">
        <v>90.249869649575899</v>
      </c>
      <c r="L22" s="191">
        <v>57.85748589</v>
      </c>
      <c r="M22" s="191">
        <v>350.87739914536002</v>
      </c>
      <c r="N22" s="191">
        <v>498.98475468493592</v>
      </c>
      <c r="O22" s="191">
        <v>1050.0618258464144</v>
      </c>
    </row>
    <row r="23" spans="1:15" x14ac:dyDescent="0.25">
      <c r="A23" s="97">
        <v>2009</v>
      </c>
      <c r="B23" s="191">
        <v>109.23533334460002</v>
      </c>
      <c r="C23" s="191">
        <v>186.1516520449</v>
      </c>
      <c r="D23" s="191">
        <v>1.4830509999999999</v>
      </c>
      <c r="E23" s="191">
        <v>26.799873160000001</v>
      </c>
      <c r="F23" s="191">
        <v>323.66990954950006</v>
      </c>
      <c r="G23" s="191">
        <v>141.40869303341731</v>
      </c>
      <c r="H23" s="191">
        <v>58.133666314767744</v>
      </c>
      <c r="I23" s="191">
        <v>9.4961889999999993</v>
      </c>
      <c r="J23" s="191">
        <v>209.03854834818506</v>
      </c>
      <c r="K23" s="191">
        <v>97.600726877210164</v>
      </c>
      <c r="L23" s="191">
        <v>25.971679909999999</v>
      </c>
      <c r="M23" s="191">
        <v>375.69565752892993</v>
      </c>
      <c r="N23" s="191">
        <v>499.26806431614011</v>
      </c>
      <c r="O23" s="191">
        <v>1031.9765222138253</v>
      </c>
    </row>
    <row r="24" spans="1:15" x14ac:dyDescent="0.25">
      <c r="A24" s="97">
        <v>2010</v>
      </c>
      <c r="B24" s="191">
        <v>114.698653091</v>
      </c>
      <c r="C24" s="191">
        <v>187.72961338790003</v>
      </c>
      <c r="D24" s="191">
        <v>1.3492649999999999</v>
      </c>
      <c r="E24" s="191">
        <v>26.713530599999999</v>
      </c>
      <c r="F24" s="191">
        <v>330.49106207890003</v>
      </c>
      <c r="G24" s="191">
        <v>139.63036453558075</v>
      </c>
      <c r="H24" s="191">
        <v>58.045073295486098</v>
      </c>
      <c r="I24" s="191">
        <v>11.246639</v>
      </c>
      <c r="J24" s="191">
        <v>208.92207683106685</v>
      </c>
      <c r="K24" s="191">
        <v>116.77153451140056</v>
      </c>
      <c r="L24" s="191">
        <v>26.625019759999997</v>
      </c>
      <c r="M24" s="191">
        <v>373.39309842941998</v>
      </c>
      <c r="N24" s="191">
        <v>516.78965270082051</v>
      </c>
      <c r="O24" s="191">
        <v>1056.2027916107875</v>
      </c>
    </row>
    <row r="25" spans="1:15" x14ac:dyDescent="0.25">
      <c r="A25" s="97">
        <v>2011</v>
      </c>
      <c r="B25" s="191">
        <v>108.41994740039999</v>
      </c>
      <c r="C25" s="191">
        <v>189.1274140619</v>
      </c>
      <c r="D25" s="191">
        <v>1.3976200000000001</v>
      </c>
      <c r="E25" s="191">
        <v>26.669845720000001</v>
      </c>
      <c r="F25" s="191">
        <v>325.61482718230002</v>
      </c>
      <c r="G25" s="191">
        <v>137.98212432686782</v>
      </c>
      <c r="H25" s="191">
        <v>54.523434813367409</v>
      </c>
      <c r="I25" s="191">
        <v>13.718159</v>
      </c>
      <c r="J25" s="191">
        <v>206.22371814023523</v>
      </c>
      <c r="K25" s="191">
        <v>144.34334398231576</v>
      </c>
      <c r="L25" s="191">
        <v>25.994724999999999</v>
      </c>
      <c r="M25" s="191">
        <v>379.39780865214004</v>
      </c>
      <c r="N25" s="191">
        <v>549.73587763445585</v>
      </c>
      <c r="O25" s="191">
        <v>1081.5744229569912</v>
      </c>
    </row>
    <row r="26" spans="1:15" x14ac:dyDescent="0.25">
      <c r="A26" s="97">
        <v>2012</v>
      </c>
      <c r="B26" s="191">
        <v>118.00310057069997</v>
      </c>
      <c r="C26" s="191">
        <v>184.54822139630002</v>
      </c>
      <c r="D26" s="191">
        <v>1.4334720000000001</v>
      </c>
      <c r="E26" s="191">
        <v>26.839848800000002</v>
      </c>
      <c r="F26" s="191">
        <v>330.824642767</v>
      </c>
      <c r="G26" s="191">
        <v>137.48481817687207</v>
      </c>
      <c r="H26" s="191">
        <v>52.792573070711086</v>
      </c>
      <c r="I26" s="191">
        <v>13.656051</v>
      </c>
      <c r="J26" s="191">
        <v>203.93344224758314</v>
      </c>
      <c r="K26" s="191">
        <v>163.11945390487929</v>
      </c>
      <c r="L26" s="191">
        <v>29.809761999999999</v>
      </c>
      <c r="M26" s="191">
        <v>391.96167981867666</v>
      </c>
      <c r="N26" s="191">
        <v>584.8908957235559</v>
      </c>
      <c r="O26" s="191">
        <v>1119.6489807381392</v>
      </c>
    </row>
    <row r="27" spans="1:15" x14ac:dyDescent="0.25">
      <c r="A27" s="97">
        <v>2013</v>
      </c>
      <c r="B27" s="191">
        <v>130.8954316441</v>
      </c>
      <c r="C27" s="191">
        <v>186.70314144800003</v>
      </c>
      <c r="D27" s="191">
        <v>1.5005170000000001</v>
      </c>
      <c r="E27" s="191">
        <v>26.813482</v>
      </c>
      <c r="F27" s="191">
        <v>345.91257209210005</v>
      </c>
      <c r="G27" s="191">
        <v>136.08250943114885</v>
      </c>
      <c r="H27" s="191">
        <v>52.673313521214958</v>
      </c>
      <c r="I27" s="191">
        <v>13.065353</v>
      </c>
      <c r="J27" s="191">
        <v>201.82117595236383</v>
      </c>
      <c r="K27" s="191">
        <v>173.92857833949989</v>
      </c>
      <c r="L27" s="191">
        <v>29.454121772000001</v>
      </c>
      <c r="M27" s="191">
        <v>391.00476990007292</v>
      </c>
      <c r="N27" s="191">
        <v>594.38747001157287</v>
      </c>
      <c r="O27" s="191">
        <v>1142.1212180560367</v>
      </c>
    </row>
    <row r="28" spans="1:15" x14ac:dyDescent="0.25">
      <c r="A28" s="97">
        <v>2014</v>
      </c>
      <c r="B28" s="191">
        <v>129.637955858</v>
      </c>
      <c r="C28" s="191">
        <v>189.77141931860001</v>
      </c>
      <c r="D28" s="191">
        <v>1.4269529999999999</v>
      </c>
      <c r="E28" s="191">
        <v>26.721477159999996</v>
      </c>
      <c r="F28" s="191">
        <v>347.55780533659993</v>
      </c>
      <c r="G28" s="191">
        <v>130.67243442420303</v>
      </c>
      <c r="H28" s="191">
        <v>54.00928248675703</v>
      </c>
      <c r="I28" s="191">
        <v>13.435005075000001</v>
      </c>
      <c r="J28" s="191">
        <v>198.11672198596006</v>
      </c>
      <c r="K28" s="191">
        <v>177.59639077998244</v>
      </c>
      <c r="L28" s="191">
        <v>28.745171339999999</v>
      </c>
      <c r="M28" s="191">
        <v>429.22372836379998</v>
      </c>
      <c r="N28" s="191">
        <v>635.56529048378241</v>
      </c>
      <c r="O28" s="191">
        <v>1181.2398178063427</v>
      </c>
    </row>
    <row r="29" spans="1:15" ht="33.75" customHeight="1" x14ac:dyDescent="0.25">
      <c r="A29" s="495" t="s">
        <v>169</v>
      </c>
      <c r="B29" s="436"/>
      <c r="C29" s="436"/>
      <c r="D29" s="436"/>
      <c r="E29" s="436"/>
      <c r="F29" s="436"/>
      <c r="G29" s="436"/>
      <c r="H29" s="436"/>
      <c r="I29" s="436"/>
      <c r="J29" s="436"/>
      <c r="K29" s="436"/>
      <c r="L29" s="436"/>
      <c r="M29" s="436"/>
      <c r="N29" s="436"/>
      <c r="O29" s="436"/>
    </row>
    <row r="30" spans="1:15" ht="156.75" customHeight="1" x14ac:dyDescent="0.25">
      <c r="A30" s="459" t="s">
        <v>168</v>
      </c>
      <c r="B30" s="459"/>
      <c r="C30" s="459"/>
      <c r="D30" s="459"/>
      <c r="E30" s="459"/>
      <c r="F30" s="459"/>
      <c r="G30" s="459"/>
      <c r="H30" s="459"/>
      <c r="I30" s="459"/>
      <c r="J30" s="459"/>
      <c r="K30" s="459"/>
      <c r="L30" s="459"/>
      <c r="M30" s="459"/>
      <c r="N30" s="459"/>
      <c r="O30" s="459"/>
    </row>
  </sheetData>
  <mergeCells count="8">
    <mergeCell ref="A29:O29"/>
    <mergeCell ref="A30:O30"/>
    <mergeCell ref="A1:O1"/>
    <mergeCell ref="A2:A3"/>
    <mergeCell ref="B2:F2"/>
    <mergeCell ref="G2:J2"/>
    <mergeCell ref="K2:N2"/>
    <mergeCell ref="O2:O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I1"/>
    </sheetView>
  </sheetViews>
  <sheetFormatPr baseColWidth="10" defaultRowHeight="15" x14ac:dyDescent="0.25"/>
  <cols>
    <col min="3" max="3" width="15.85546875" customWidth="1"/>
    <col min="4" max="4" width="18.85546875" customWidth="1"/>
    <col min="5" max="5" width="18.7109375" customWidth="1"/>
    <col min="6" max="6" width="13.85546875" customWidth="1"/>
    <col min="7" max="7" width="12.5703125" customWidth="1"/>
    <col min="8" max="8" width="14.7109375" customWidth="1"/>
    <col min="9" max="9" width="10.5703125" customWidth="1"/>
  </cols>
  <sheetData>
    <row r="1" spans="1:10" ht="30.75" customHeight="1" x14ac:dyDescent="0.25">
      <c r="A1" s="419" t="s">
        <v>191</v>
      </c>
      <c r="B1" s="419"/>
      <c r="C1" s="419"/>
      <c r="D1" s="419"/>
      <c r="E1" s="419"/>
      <c r="F1" s="419"/>
      <c r="G1" s="419"/>
      <c r="H1" s="419"/>
      <c r="I1" s="419"/>
    </row>
    <row r="2" spans="1:10" ht="51" x14ac:dyDescent="0.25">
      <c r="A2" s="18" t="s">
        <v>1</v>
      </c>
      <c r="B2" s="18" t="s">
        <v>182</v>
      </c>
      <c r="C2" s="18" t="s">
        <v>190</v>
      </c>
      <c r="D2" s="18" t="s">
        <v>189</v>
      </c>
      <c r="E2" s="18" t="s">
        <v>181</v>
      </c>
      <c r="F2" s="18" t="s">
        <v>188</v>
      </c>
      <c r="G2" s="18" t="s">
        <v>187</v>
      </c>
      <c r="H2" s="18" t="s">
        <v>186</v>
      </c>
      <c r="I2" s="18" t="s">
        <v>10</v>
      </c>
    </row>
    <row r="3" spans="1:10" x14ac:dyDescent="0.25">
      <c r="A3" s="182">
        <v>2000</v>
      </c>
      <c r="B3" s="195">
        <v>25356.477346799653</v>
      </c>
      <c r="C3" s="195">
        <v>41859.635944649548</v>
      </c>
      <c r="D3" s="195">
        <v>-2257.7109084799267</v>
      </c>
      <c r="E3" s="195">
        <v>-68082.395263977203</v>
      </c>
      <c r="F3" s="195">
        <v>-369.50660271992638</v>
      </c>
      <c r="G3" s="195">
        <v>0</v>
      </c>
      <c r="H3" s="195">
        <v>187.49789400000009</v>
      </c>
      <c r="I3" s="195">
        <v>-3306.0015897278554</v>
      </c>
      <c r="J3" s="194"/>
    </row>
    <row r="4" spans="1:10" x14ac:dyDescent="0.25">
      <c r="A4" s="182">
        <v>2001</v>
      </c>
      <c r="B4" s="195">
        <v>30135.613144041119</v>
      </c>
      <c r="C4" s="195">
        <v>40487.655061674544</v>
      </c>
      <c r="D4" s="195">
        <v>-14753.431564330953</v>
      </c>
      <c r="E4" s="195">
        <v>-77277.705560995906</v>
      </c>
      <c r="F4" s="195">
        <v>-8578.1500986669216</v>
      </c>
      <c r="G4" s="195">
        <v>0</v>
      </c>
      <c r="H4" s="195">
        <v>284.18742699999956</v>
      </c>
      <c r="I4" s="195">
        <v>-29701.831591278115</v>
      </c>
      <c r="J4" s="194"/>
    </row>
    <row r="5" spans="1:10" x14ac:dyDescent="0.25">
      <c r="A5" s="182">
        <v>2002</v>
      </c>
      <c r="B5" s="195">
        <v>24200.783004422628</v>
      </c>
      <c r="C5" s="195">
        <v>33182.764406504837</v>
      </c>
      <c r="D5" s="195">
        <v>-6566.5978455099721</v>
      </c>
      <c r="E5" s="195">
        <v>-69411.334138188133</v>
      </c>
      <c r="F5" s="195">
        <v>13149.515786688968</v>
      </c>
      <c r="G5" s="195">
        <v>-63.252597999999992</v>
      </c>
      <c r="H5" s="195">
        <v>708.9927839999998</v>
      </c>
      <c r="I5" s="195">
        <v>-4799.1286000816617</v>
      </c>
      <c r="J5" s="194"/>
    </row>
    <row r="6" spans="1:10" x14ac:dyDescent="0.25">
      <c r="A6" s="182">
        <v>2003</v>
      </c>
      <c r="B6" s="195">
        <v>29769.913446112201</v>
      </c>
      <c r="C6" s="195">
        <v>-7947.9465973054321</v>
      </c>
      <c r="D6" s="195">
        <v>-13632.831026284053</v>
      </c>
      <c r="E6" s="195">
        <v>-81822.643268102911</v>
      </c>
      <c r="F6" s="195">
        <v>-8970.6565041318645</v>
      </c>
      <c r="G6" s="195">
        <v>-74.52622199999999</v>
      </c>
      <c r="H6" s="195">
        <v>846.23724099999993</v>
      </c>
      <c r="I6" s="195">
        <v>-81832.452930712068</v>
      </c>
      <c r="J6" s="194"/>
    </row>
    <row r="7" spans="1:10" x14ac:dyDescent="0.25">
      <c r="A7" s="182">
        <v>2004</v>
      </c>
      <c r="B7" s="195">
        <v>27933.227214626117</v>
      </c>
      <c r="C7" s="195">
        <v>32624.302924259879</v>
      </c>
      <c r="D7" s="195">
        <v>-15124.631718961995</v>
      </c>
      <c r="E7" s="195">
        <v>-84015.716156958006</v>
      </c>
      <c r="F7" s="195">
        <v>1407.7797509067896</v>
      </c>
      <c r="G7" s="195">
        <v>-98.489368999999996</v>
      </c>
      <c r="H7" s="195">
        <v>1346.841251999999</v>
      </c>
      <c r="I7" s="195">
        <v>-35926.68610312722</v>
      </c>
      <c r="J7" s="194"/>
    </row>
    <row r="8" spans="1:10" x14ac:dyDescent="0.25">
      <c r="A8" s="182">
        <v>2005</v>
      </c>
      <c r="B8" s="195">
        <v>28285.575191041364</v>
      </c>
      <c r="C8" s="195">
        <v>7758.6422962397701</v>
      </c>
      <c r="D8" s="195">
        <v>-18497.1445785121</v>
      </c>
      <c r="E8" s="195">
        <v>-75868.861257863697</v>
      </c>
      <c r="F8" s="195">
        <v>14413.73558983658</v>
      </c>
      <c r="G8" s="195">
        <v>-76.811063999999988</v>
      </c>
      <c r="H8" s="195">
        <v>1479.2751419999991</v>
      </c>
      <c r="I8" s="195">
        <v>-42505.588681258094</v>
      </c>
      <c r="J8" s="194"/>
    </row>
    <row r="9" spans="1:10" x14ac:dyDescent="0.25">
      <c r="A9" s="182">
        <v>2006</v>
      </c>
      <c r="B9" s="195">
        <v>36055.847854860818</v>
      </c>
      <c r="C9" s="195">
        <v>14043.045020720569</v>
      </c>
      <c r="D9" s="195">
        <v>-14305.520648963986</v>
      </c>
      <c r="E9" s="195">
        <v>-75460.476308262863</v>
      </c>
      <c r="F9" s="195">
        <v>3003.269675473286</v>
      </c>
      <c r="G9" s="195">
        <v>-75.230929000000003</v>
      </c>
      <c r="H9" s="195">
        <v>2562.1096880000027</v>
      </c>
      <c r="I9" s="195">
        <v>-34176.955647172166</v>
      </c>
      <c r="J9" s="194"/>
    </row>
    <row r="10" spans="1:10" x14ac:dyDescent="0.25">
      <c r="A10" s="182">
        <v>2007</v>
      </c>
      <c r="B10" s="195">
        <v>32476.418311642537</v>
      </c>
      <c r="C10" s="195">
        <v>43844.562976830523</v>
      </c>
      <c r="D10" s="195">
        <v>-16795.753011871981</v>
      </c>
      <c r="E10" s="195">
        <v>-68289.021211612373</v>
      </c>
      <c r="F10" s="195">
        <v>2147.7478558490275</v>
      </c>
      <c r="G10" s="195">
        <v>-42.512605000000001</v>
      </c>
      <c r="H10" s="195">
        <v>2457.233487</v>
      </c>
      <c r="I10" s="195">
        <v>-4201.3241971622629</v>
      </c>
      <c r="J10" s="194"/>
    </row>
    <row r="11" spans="1:10" x14ac:dyDescent="0.25">
      <c r="A11" s="182">
        <v>2008</v>
      </c>
      <c r="B11" s="195">
        <v>15572.772291607864</v>
      </c>
      <c r="C11" s="195">
        <v>33048.343091799128</v>
      </c>
      <c r="D11" s="195">
        <v>-28458.973809856678</v>
      </c>
      <c r="E11" s="195">
        <v>-51284.340181801839</v>
      </c>
      <c r="F11" s="195">
        <v>3753.7339161551936</v>
      </c>
      <c r="G11" s="195">
        <v>-45.544053999999996</v>
      </c>
      <c r="H11" s="195">
        <v>3450.7132279999996</v>
      </c>
      <c r="I11" s="195">
        <v>-23963.295518096333</v>
      </c>
      <c r="J11" s="194"/>
    </row>
    <row r="12" spans="1:10" x14ac:dyDescent="0.25">
      <c r="A12" s="182">
        <v>2009</v>
      </c>
      <c r="B12" s="195">
        <v>38676.447198506503</v>
      </c>
      <c r="C12" s="195">
        <v>24098.999216606171</v>
      </c>
      <c r="D12" s="195">
        <v>-24596.846614605332</v>
      </c>
      <c r="E12" s="195">
        <v>-45039.338597168011</v>
      </c>
      <c r="F12" s="195">
        <v>10301.536986376086</v>
      </c>
      <c r="G12" s="195">
        <v>-42.046237999999995</v>
      </c>
      <c r="H12" s="195">
        <v>3003.3902440000065</v>
      </c>
      <c r="I12" s="195">
        <v>6402.1421957154234</v>
      </c>
      <c r="J12" s="194"/>
    </row>
    <row r="13" spans="1:10" x14ac:dyDescent="0.25">
      <c r="A13" s="182">
        <v>2010</v>
      </c>
      <c r="B13" s="195">
        <v>31720.575110154314</v>
      </c>
      <c r="C13" s="195">
        <v>31656.86753009446</v>
      </c>
      <c r="D13" s="195">
        <v>-21420.593985911342</v>
      </c>
      <c r="E13" s="195">
        <v>-43895.40046996389</v>
      </c>
      <c r="F13" s="195">
        <v>7880.7703090799005</v>
      </c>
      <c r="G13" s="195">
        <v>-18.637965000000001</v>
      </c>
      <c r="H13" s="195">
        <v>2412.5652090000012</v>
      </c>
      <c r="I13" s="195">
        <v>8336.1457374534439</v>
      </c>
      <c r="J13" s="194"/>
    </row>
    <row r="14" spans="1:10" x14ac:dyDescent="0.25">
      <c r="A14" s="182">
        <v>2011</v>
      </c>
      <c r="B14" s="195">
        <v>30100.866386552669</v>
      </c>
      <c r="C14" s="195">
        <v>1308.5649327316314</v>
      </c>
      <c r="D14" s="195">
        <v>-10111.917899684478</v>
      </c>
      <c r="E14" s="195">
        <v>-36965.096360502044</v>
      </c>
      <c r="F14" s="195">
        <v>2294.256563737199</v>
      </c>
      <c r="G14" s="195">
        <v>-18.540818000000002</v>
      </c>
      <c r="H14" s="195">
        <v>2896.7702789999998</v>
      </c>
      <c r="I14" s="195">
        <v>-10495.096916165023</v>
      </c>
      <c r="J14" s="194"/>
    </row>
    <row r="15" spans="1:10" x14ac:dyDescent="0.25">
      <c r="A15" s="182">
        <v>2012</v>
      </c>
      <c r="B15" s="195">
        <v>27330.583470257974</v>
      </c>
      <c r="C15" s="195">
        <v>47391.860990086585</v>
      </c>
      <c r="D15" s="195">
        <v>-9497.7721293372724</v>
      </c>
      <c r="E15" s="195">
        <v>-28265.062969503284</v>
      </c>
      <c r="F15" s="195">
        <v>4811.5331545418139</v>
      </c>
      <c r="G15" s="195">
        <v>-14.124656</v>
      </c>
      <c r="H15" s="195">
        <v>6675.4022360000308</v>
      </c>
      <c r="I15" s="195">
        <v>48432.420096045847</v>
      </c>
      <c r="J15" s="194"/>
    </row>
    <row r="16" spans="1:10" x14ac:dyDescent="0.25">
      <c r="A16" s="182">
        <v>2013</v>
      </c>
      <c r="B16" s="195">
        <v>16022.168528595088</v>
      </c>
      <c r="C16" s="195">
        <v>84720.304898839968</v>
      </c>
      <c r="D16" s="195">
        <v>-19109.870696634887</v>
      </c>
      <c r="E16" s="195">
        <v>-28320.231668324897</v>
      </c>
      <c r="F16" s="195">
        <v>6206.5608238215609</v>
      </c>
      <c r="G16" s="195">
        <v>-4.3857999999999997</v>
      </c>
      <c r="H16" s="195">
        <v>14466.136726999677</v>
      </c>
      <c r="I16" s="195">
        <v>73980.682813296531</v>
      </c>
      <c r="J16" s="194"/>
    </row>
    <row r="17" spans="1:10" x14ac:dyDescent="0.25">
      <c r="A17" s="182">
        <v>2014</v>
      </c>
      <c r="B17" s="195">
        <v>17385.480472856703</v>
      </c>
      <c r="C17" s="195">
        <v>26276.562291139548</v>
      </c>
      <c r="D17" s="195">
        <v>-19995.248755520341</v>
      </c>
      <c r="E17" s="195">
        <v>-25178.895772924137</v>
      </c>
      <c r="F17" s="195">
        <v>23220.794526127291</v>
      </c>
      <c r="G17" s="195">
        <v>-12.131622999999996</v>
      </c>
      <c r="H17" s="195">
        <v>10750.924021000039</v>
      </c>
      <c r="I17" s="195">
        <v>32447.485159679101</v>
      </c>
      <c r="J17" s="194"/>
    </row>
    <row r="18" spans="1:10" ht="86.25" customHeight="1" x14ac:dyDescent="0.25">
      <c r="A18" s="436" t="s">
        <v>185</v>
      </c>
      <c r="B18" s="436"/>
      <c r="C18" s="436"/>
      <c r="D18" s="436"/>
      <c r="E18" s="436"/>
      <c r="F18" s="436"/>
      <c r="G18" s="436"/>
      <c r="H18" s="436"/>
      <c r="I18" s="436"/>
    </row>
    <row r="19" spans="1:10" ht="87.75" customHeight="1" x14ac:dyDescent="0.25">
      <c r="A19" s="459" t="s">
        <v>184</v>
      </c>
      <c r="B19" s="459"/>
      <c r="C19" s="459"/>
      <c r="D19" s="459"/>
      <c r="E19" s="459"/>
      <c r="F19" s="459"/>
      <c r="G19" s="459"/>
      <c r="H19" s="459"/>
      <c r="I19" s="459"/>
    </row>
  </sheetData>
  <mergeCells count="3">
    <mergeCell ref="A1:I1"/>
    <mergeCell ref="A18:I18"/>
    <mergeCell ref="A19:I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I1"/>
    </sheetView>
  </sheetViews>
  <sheetFormatPr baseColWidth="10" defaultRowHeight="15" x14ac:dyDescent="0.25"/>
  <cols>
    <col min="1" max="1" width="9" customWidth="1"/>
    <col min="3" max="3" width="14.140625" customWidth="1"/>
    <col min="4" max="4" width="18.28515625" customWidth="1"/>
    <col min="5" max="5" width="16.140625" customWidth="1"/>
    <col min="6" max="6" width="12.7109375" bestFit="1" customWidth="1"/>
    <col min="7" max="7" width="12.85546875" customWidth="1"/>
    <col min="8" max="8" width="15.5703125" customWidth="1"/>
  </cols>
  <sheetData>
    <row r="1" spans="1:9" ht="34.5" customHeight="1" x14ac:dyDescent="0.25">
      <c r="A1" s="500" t="s">
        <v>194</v>
      </c>
      <c r="B1" s="500"/>
      <c r="C1" s="500"/>
      <c r="D1" s="500"/>
      <c r="E1" s="500"/>
      <c r="F1" s="500"/>
      <c r="G1" s="500"/>
      <c r="H1" s="500"/>
      <c r="I1" s="500"/>
    </row>
    <row r="2" spans="1:9" ht="38.25" x14ac:dyDescent="0.25">
      <c r="A2" s="202" t="s">
        <v>1</v>
      </c>
      <c r="B2" s="202" t="s">
        <v>182</v>
      </c>
      <c r="C2" s="202" t="s">
        <v>190</v>
      </c>
      <c r="D2" s="202" t="s">
        <v>189</v>
      </c>
      <c r="E2" s="202" t="s">
        <v>181</v>
      </c>
      <c r="F2" s="18" t="s">
        <v>188</v>
      </c>
      <c r="G2" s="18" t="s">
        <v>187</v>
      </c>
      <c r="H2" s="18" t="s">
        <v>186</v>
      </c>
      <c r="I2" s="202" t="s">
        <v>10</v>
      </c>
    </row>
    <row r="3" spans="1:9" x14ac:dyDescent="0.25">
      <c r="A3" s="200">
        <v>2000</v>
      </c>
      <c r="B3" s="199">
        <v>328.87225819379967</v>
      </c>
      <c r="C3" s="199">
        <v>149.72678006041096</v>
      </c>
      <c r="D3" s="199">
        <v>266.27901208152002</v>
      </c>
      <c r="E3" s="199">
        <v>142.87933133807286</v>
      </c>
      <c r="F3" s="199">
        <v>-0.36950660271992636</v>
      </c>
      <c r="G3" s="201">
        <v>0</v>
      </c>
      <c r="H3" s="199">
        <v>0.18749789400000008</v>
      </c>
      <c r="I3" s="199">
        <v>887.5753729650836</v>
      </c>
    </row>
    <row r="4" spans="1:9" x14ac:dyDescent="0.25">
      <c r="A4" s="200">
        <v>2001</v>
      </c>
      <c r="B4" s="199">
        <v>338.8646115674411</v>
      </c>
      <c r="C4" s="199">
        <v>151.96693529183608</v>
      </c>
      <c r="D4" s="199">
        <v>258.06232888566899</v>
      </c>
      <c r="E4" s="199">
        <v>138.53633512612066</v>
      </c>
      <c r="F4" s="199">
        <v>-8.5781500986669208</v>
      </c>
      <c r="G4" s="201">
        <v>0</v>
      </c>
      <c r="H4" s="199">
        <v>0.28418742699999955</v>
      </c>
      <c r="I4" s="199">
        <v>879.13624819939992</v>
      </c>
    </row>
    <row r="5" spans="1:9" x14ac:dyDescent="0.25">
      <c r="A5" s="200">
        <v>2002</v>
      </c>
      <c r="B5" s="199">
        <v>334.54519863942272</v>
      </c>
      <c r="C5" s="199">
        <v>136.72204353588916</v>
      </c>
      <c r="D5" s="199">
        <v>270.36532396449002</v>
      </c>
      <c r="E5" s="199">
        <v>149.1554890660102</v>
      </c>
      <c r="F5" s="199">
        <v>13.149515786688967</v>
      </c>
      <c r="G5" s="199">
        <v>-6.3252597999999993E-2</v>
      </c>
      <c r="H5" s="199">
        <v>0.70899278399999976</v>
      </c>
      <c r="I5" s="199">
        <v>904.58331117850105</v>
      </c>
    </row>
    <row r="6" spans="1:9" x14ac:dyDescent="0.25">
      <c r="A6" s="200">
        <v>2003</v>
      </c>
      <c r="B6" s="199">
        <v>345.32958036191218</v>
      </c>
      <c r="C6" s="199">
        <v>93.893672775610554</v>
      </c>
      <c r="D6" s="199">
        <v>255.32867744740588</v>
      </c>
      <c r="E6" s="199">
        <v>151.18584627643662</v>
      </c>
      <c r="F6" s="199">
        <v>-8.9706565041318651</v>
      </c>
      <c r="G6" s="199">
        <v>-7.4526221999999989E-2</v>
      </c>
      <c r="H6" s="199">
        <v>0.84623724099999997</v>
      </c>
      <c r="I6" s="199">
        <v>837.53883137623347</v>
      </c>
    </row>
    <row r="7" spans="1:9" x14ac:dyDescent="0.25">
      <c r="A7" s="200">
        <v>2004</v>
      </c>
      <c r="B7" s="199">
        <v>346.02834032692613</v>
      </c>
      <c r="C7" s="199">
        <v>143.04390383413201</v>
      </c>
      <c r="D7" s="199">
        <v>291.85534683036798</v>
      </c>
      <c r="E7" s="199">
        <v>150.935466293925</v>
      </c>
      <c r="F7" s="199">
        <v>1.4077797509067895</v>
      </c>
      <c r="G7" s="199">
        <v>-9.8489368999999993E-2</v>
      </c>
      <c r="H7" s="199">
        <v>1.346841251999999</v>
      </c>
      <c r="I7" s="199">
        <v>934.51918891925777</v>
      </c>
    </row>
    <row r="8" spans="1:9" x14ac:dyDescent="0.25">
      <c r="A8" s="200">
        <v>2005</v>
      </c>
      <c r="B8" s="199">
        <v>345.73010465344129</v>
      </c>
      <c r="C8" s="199">
        <v>150.88939583395833</v>
      </c>
      <c r="D8" s="199">
        <v>262.65709685713784</v>
      </c>
      <c r="E8" s="199">
        <v>159.06539802592255</v>
      </c>
      <c r="F8" s="199">
        <v>14.41373558983658</v>
      </c>
      <c r="G8" s="199">
        <v>-7.6811063999999984E-2</v>
      </c>
      <c r="H8" s="199">
        <v>1.479275141999999</v>
      </c>
      <c r="I8" s="199">
        <v>934.15819503829653</v>
      </c>
    </row>
    <row r="9" spans="1:9" x14ac:dyDescent="0.25">
      <c r="A9" s="200">
        <v>2006</v>
      </c>
      <c r="B9" s="199">
        <v>357.27332179146077</v>
      </c>
      <c r="C9" s="199">
        <v>150.35785941767929</v>
      </c>
      <c r="D9" s="199">
        <v>328.43586780521605</v>
      </c>
      <c r="E9" s="199">
        <v>160.10842239654806</v>
      </c>
      <c r="F9" s="199">
        <v>3.0032696754732862</v>
      </c>
      <c r="G9" s="199">
        <v>-7.5230929000000002E-2</v>
      </c>
      <c r="H9" s="199">
        <v>2.5621096880000027</v>
      </c>
      <c r="I9" s="199">
        <v>1001.6656198453775</v>
      </c>
    </row>
    <row r="10" spans="1:9" x14ac:dyDescent="0.25">
      <c r="A10" s="200">
        <v>2007</v>
      </c>
      <c r="B10" s="199">
        <v>359.91037441484258</v>
      </c>
      <c r="C10" s="199">
        <v>189.17398732396106</v>
      </c>
      <c r="D10" s="199">
        <v>343.41763294802803</v>
      </c>
      <c r="E10" s="199">
        <v>163.81522053044446</v>
      </c>
      <c r="F10" s="199">
        <v>2.1477478558490275</v>
      </c>
      <c r="G10" s="199">
        <v>-4.2512605000000002E-2</v>
      </c>
      <c r="H10" s="199">
        <v>2.4572334869999999</v>
      </c>
      <c r="I10" s="199">
        <v>1060.8796839551253</v>
      </c>
    </row>
    <row r="11" spans="1:9" x14ac:dyDescent="0.25">
      <c r="A11" s="200">
        <v>2008</v>
      </c>
      <c r="B11" s="199">
        <v>345.52529012320787</v>
      </c>
      <c r="C11" s="199">
        <v>181.15569863137503</v>
      </c>
      <c r="D11" s="199">
        <v>322.41842533550334</v>
      </c>
      <c r="E11" s="199">
        <v>169.8402131480766</v>
      </c>
      <c r="F11" s="199">
        <v>3.7537339161551935</v>
      </c>
      <c r="G11" s="199">
        <v>-4.5544053999999994E-2</v>
      </c>
      <c r="H11" s="199">
        <v>3.4507132279999997</v>
      </c>
      <c r="I11" s="199">
        <v>1026.098530328318</v>
      </c>
    </row>
    <row r="12" spans="1:9" x14ac:dyDescent="0.25">
      <c r="A12" s="200">
        <v>2009</v>
      </c>
      <c r="B12" s="199">
        <v>362.34635674800654</v>
      </c>
      <c r="C12" s="199">
        <v>147.67140600381632</v>
      </c>
      <c r="D12" s="199">
        <v>351.09881091432459</v>
      </c>
      <c r="E12" s="199">
        <v>163.99920975101705</v>
      </c>
      <c r="F12" s="199">
        <v>10.301536986376085</v>
      </c>
      <c r="G12" s="199">
        <v>-4.2046237999999993E-2</v>
      </c>
      <c r="H12" s="199">
        <v>3.0033902440000064</v>
      </c>
      <c r="I12" s="199">
        <v>1038.3786644095405</v>
      </c>
    </row>
    <row r="13" spans="1:9" x14ac:dyDescent="0.25">
      <c r="A13" s="200">
        <v>2010</v>
      </c>
      <c r="B13" s="199">
        <v>362.21163718905433</v>
      </c>
      <c r="C13" s="199">
        <v>175.05342180149501</v>
      </c>
      <c r="D13" s="199">
        <v>351.97250444350863</v>
      </c>
      <c r="E13" s="199">
        <v>165.02667636110294</v>
      </c>
      <c r="F13" s="199">
        <v>7.8807703090799004</v>
      </c>
      <c r="G13" s="199">
        <v>-1.8637965000000003E-2</v>
      </c>
      <c r="H13" s="199">
        <v>2.4125652090000012</v>
      </c>
      <c r="I13" s="199">
        <v>1064.5389373482408</v>
      </c>
    </row>
    <row r="14" spans="1:9" x14ac:dyDescent="0.25">
      <c r="A14" s="200">
        <v>2011</v>
      </c>
      <c r="B14" s="199">
        <v>355.71569356885266</v>
      </c>
      <c r="C14" s="199">
        <v>171.64663391504737</v>
      </c>
      <c r="D14" s="199">
        <v>369.28589075245554</v>
      </c>
      <c r="E14" s="199">
        <v>169.25862177973318</v>
      </c>
      <c r="F14" s="199">
        <v>2.294256563737199</v>
      </c>
      <c r="G14" s="199">
        <v>-1.8540818000000001E-2</v>
      </c>
      <c r="H14" s="199">
        <v>2.8967702790000001</v>
      </c>
      <c r="I14" s="199">
        <v>1071.0793260408259</v>
      </c>
    </row>
    <row r="15" spans="1:9" x14ac:dyDescent="0.25">
      <c r="A15" s="200">
        <v>2012</v>
      </c>
      <c r="B15" s="199">
        <v>358.15522623725798</v>
      </c>
      <c r="C15" s="199">
        <v>240.32107689496587</v>
      </c>
      <c r="D15" s="199">
        <v>382.46390768933941</v>
      </c>
      <c r="E15" s="199">
        <v>175.66837927807987</v>
      </c>
      <c r="F15" s="199">
        <v>4.8115331545418139</v>
      </c>
      <c r="G15" s="199">
        <v>-1.4124655999999999E-2</v>
      </c>
      <c r="H15" s="199">
        <v>6.6754022360000311</v>
      </c>
      <c r="I15" s="199">
        <v>1168.0814008341852</v>
      </c>
    </row>
    <row r="16" spans="1:9" x14ac:dyDescent="0.25">
      <c r="A16" s="200">
        <v>2013</v>
      </c>
      <c r="B16" s="199">
        <v>361.93474062069515</v>
      </c>
      <c r="C16" s="199">
        <v>288.10300501033987</v>
      </c>
      <c r="D16" s="199">
        <v>371.89489920343806</v>
      </c>
      <c r="E16" s="199">
        <v>173.50094428403892</v>
      </c>
      <c r="F16" s="199">
        <v>6.2065608238215608</v>
      </c>
      <c r="G16" s="199">
        <v>-4.3857999999999996E-3</v>
      </c>
      <c r="H16" s="199">
        <v>14.466136726999677</v>
      </c>
      <c r="I16" s="199">
        <v>1216.1019008693331</v>
      </c>
    </row>
    <row r="17" spans="1:9" x14ac:dyDescent="0.25">
      <c r="A17" s="198">
        <v>2014</v>
      </c>
      <c r="B17" s="197">
        <v>364.94328580945665</v>
      </c>
      <c r="C17" s="197">
        <v>232.61812441112198</v>
      </c>
      <c r="D17" s="197">
        <v>409.22847960827966</v>
      </c>
      <c r="E17" s="197">
        <v>172.93782621303592</v>
      </c>
      <c r="F17" s="197">
        <v>23.220794526127289</v>
      </c>
      <c r="G17" s="197">
        <v>-1.2131622999999996E-2</v>
      </c>
      <c r="H17" s="197">
        <v>10.750924021000039</v>
      </c>
      <c r="I17" s="197">
        <v>1213.6873029660217</v>
      </c>
    </row>
    <row r="18" spans="1:9" ht="51" customHeight="1" x14ac:dyDescent="0.25">
      <c r="A18" s="459" t="s">
        <v>193</v>
      </c>
      <c r="B18" s="459"/>
      <c r="C18" s="459"/>
      <c r="D18" s="459"/>
      <c r="E18" s="459"/>
      <c r="F18" s="459"/>
      <c r="G18" s="459"/>
      <c r="H18" s="459"/>
      <c r="I18" s="459"/>
    </row>
    <row r="19" spans="1:9" s="196" customFormat="1" ht="227.25" customHeight="1" x14ac:dyDescent="0.25">
      <c r="A19" s="458" t="s">
        <v>192</v>
      </c>
      <c r="B19" s="458"/>
      <c r="C19" s="458"/>
      <c r="D19" s="458"/>
      <c r="E19" s="458"/>
      <c r="F19" s="458"/>
      <c r="G19" s="458"/>
      <c r="H19" s="458"/>
      <c r="I19" s="458"/>
    </row>
  </sheetData>
  <mergeCells count="3">
    <mergeCell ref="A1:I1"/>
    <mergeCell ref="A18:I18"/>
    <mergeCell ref="A19:I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I1"/>
    </sheetView>
  </sheetViews>
  <sheetFormatPr baseColWidth="10" defaultRowHeight="15" x14ac:dyDescent="0.25"/>
  <cols>
    <col min="4" max="8" width="16.42578125" customWidth="1"/>
  </cols>
  <sheetData>
    <row r="1" spans="1:9" ht="31.5" customHeight="1" x14ac:dyDescent="0.25">
      <c r="A1" s="500" t="s">
        <v>196</v>
      </c>
      <c r="B1" s="500"/>
      <c r="C1" s="500"/>
      <c r="D1" s="500"/>
      <c r="E1" s="500"/>
      <c r="F1" s="500"/>
      <c r="G1" s="500"/>
      <c r="H1" s="500"/>
      <c r="I1" s="500"/>
    </row>
    <row r="2" spans="1:9" ht="51" x14ac:dyDescent="0.25">
      <c r="A2" s="202" t="s">
        <v>1</v>
      </c>
      <c r="B2" s="202" t="s">
        <v>182</v>
      </c>
      <c r="C2" s="202" t="s">
        <v>190</v>
      </c>
      <c r="D2" s="202" t="s">
        <v>189</v>
      </c>
      <c r="E2" s="202" t="s">
        <v>181</v>
      </c>
      <c r="F2" s="18" t="s">
        <v>188</v>
      </c>
      <c r="G2" s="18" t="s">
        <v>187</v>
      </c>
      <c r="H2" s="18" t="s">
        <v>186</v>
      </c>
      <c r="I2" s="202" t="s">
        <v>10</v>
      </c>
    </row>
    <row r="3" spans="1:9" x14ac:dyDescent="0.25">
      <c r="A3" s="200">
        <v>2000</v>
      </c>
      <c r="B3" s="203">
        <v>3.2595234126598149</v>
      </c>
      <c r="C3" s="203">
        <v>1.4839741965145705</v>
      </c>
      <c r="D3" s="203">
        <v>2.6391483396820115</v>
      </c>
      <c r="E3" s="203">
        <v>1.4161076651445208</v>
      </c>
      <c r="F3" s="203">
        <v>-3.6622591072678567E-3</v>
      </c>
      <c r="G3" s="203">
        <v>0</v>
      </c>
      <c r="H3" s="203">
        <v>1.8583317993251483E-3</v>
      </c>
      <c r="I3" s="203">
        <v>8.7969496866929759</v>
      </c>
    </row>
    <row r="4" spans="1:9" x14ac:dyDescent="0.25">
      <c r="A4" s="200">
        <v>2001</v>
      </c>
      <c r="B4" s="203">
        <v>3.3182236216630376</v>
      </c>
      <c r="C4" s="203">
        <v>1.4880877411914419</v>
      </c>
      <c r="D4" s="203">
        <v>2.5269930418785536</v>
      </c>
      <c r="E4" s="203">
        <v>1.3565728730060431</v>
      </c>
      <c r="F4" s="203">
        <v>-8.39987986821773E-2</v>
      </c>
      <c r="G4" s="203">
        <v>0</v>
      </c>
      <c r="H4" s="203">
        <v>2.7828147320817609E-3</v>
      </c>
      <c r="I4" s="203">
        <v>8.6086612937889804</v>
      </c>
    </row>
    <row r="5" spans="1:9" x14ac:dyDescent="0.25">
      <c r="A5" s="200">
        <v>2002</v>
      </c>
      <c r="B5" s="203">
        <v>3.2348854144636903</v>
      </c>
      <c r="C5" s="203">
        <v>1.3220340518071907</v>
      </c>
      <c r="D5" s="203">
        <v>2.6142979980774905</v>
      </c>
      <c r="E5" s="203">
        <v>1.4422592762626396</v>
      </c>
      <c r="F5" s="203">
        <v>0.12714926712030716</v>
      </c>
      <c r="G5" s="203">
        <v>-6.1162111286992892E-4</v>
      </c>
      <c r="H5" s="203">
        <v>6.8556070308262917E-3</v>
      </c>
      <c r="I5" s="203">
        <v>8.7468699936492751</v>
      </c>
    </row>
    <row r="6" spans="1:9" x14ac:dyDescent="0.25">
      <c r="A6" s="200">
        <v>2003</v>
      </c>
      <c r="B6" s="203">
        <v>3.297650303722262</v>
      </c>
      <c r="C6" s="203">
        <v>0.89661736542115533</v>
      </c>
      <c r="D6" s="203">
        <v>2.4382061040094651</v>
      </c>
      <c r="E6" s="203">
        <v>1.4437166123142413</v>
      </c>
      <c r="F6" s="203">
        <v>-8.5663348371245576E-2</v>
      </c>
      <c r="G6" s="203">
        <v>-7.1167207383743345E-4</v>
      </c>
      <c r="H6" s="203">
        <v>8.0809599104720228E-3</v>
      </c>
      <c r="I6" s="203">
        <v>7.9978963249325137</v>
      </c>
    </row>
    <row r="7" spans="1:9" x14ac:dyDescent="0.25">
      <c r="A7" s="200">
        <v>2004</v>
      </c>
      <c r="B7" s="203">
        <v>3.2659104871483886</v>
      </c>
      <c r="C7" s="203">
        <v>1.3500876408364655</v>
      </c>
      <c r="D7" s="203">
        <v>2.7546108999137893</v>
      </c>
      <c r="E7" s="203">
        <v>1.4245703741671347</v>
      </c>
      <c r="F7" s="203">
        <v>1.3287011831856774E-2</v>
      </c>
      <c r="G7" s="203">
        <v>-9.2956970745756474E-4</v>
      </c>
      <c r="H7" s="203">
        <v>1.2711857546913712E-2</v>
      </c>
      <c r="I7" s="203">
        <v>8.8202487017370892</v>
      </c>
    </row>
    <row r="8" spans="1:9" x14ac:dyDescent="0.25">
      <c r="A8" s="200">
        <v>2005</v>
      </c>
      <c r="B8" s="203">
        <v>3.2265687596119954</v>
      </c>
      <c r="C8" s="203">
        <v>1.4081938604756452</v>
      </c>
      <c r="D8" s="203">
        <v>2.4512796884122525</v>
      </c>
      <c r="E8" s="203">
        <v>1.484497407363917</v>
      </c>
      <c r="F8" s="203">
        <v>0.13451796166287763</v>
      </c>
      <c r="G8" s="203">
        <v>-7.1684870990157976E-4</v>
      </c>
      <c r="H8" s="203">
        <v>1.3805517355314538E-2</v>
      </c>
      <c r="I8" s="203">
        <v>8.7181463461720998</v>
      </c>
    </row>
    <row r="9" spans="1:9" x14ac:dyDescent="0.25">
      <c r="A9" s="200">
        <v>2006</v>
      </c>
      <c r="B9" s="203">
        <v>3.2956109910815727</v>
      </c>
      <c r="C9" s="203">
        <v>1.3869521844164894</v>
      </c>
      <c r="D9" s="203">
        <v>3.0296044786575917</v>
      </c>
      <c r="E9" s="203">
        <v>1.4768947033856206</v>
      </c>
      <c r="F9" s="203">
        <v>2.7703183943437428E-2</v>
      </c>
      <c r="G9" s="203">
        <v>-6.9395575140758601E-4</v>
      </c>
      <c r="H9" s="203">
        <v>2.3633773733203502E-2</v>
      </c>
      <c r="I9" s="203">
        <v>9.2397053594665071</v>
      </c>
    </row>
    <row r="10" spans="1:9" x14ac:dyDescent="0.25">
      <c r="A10" s="200">
        <v>2007</v>
      </c>
      <c r="B10" s="203">
        <v>3.2782488131955789</v>
      </c>
      <c r="C10" s="203">
        <v>1.7230939798290952</v>
      </c>
      <c r="D10" s="203">
        <v>3.1280244407310973</v>
      </c>
      <c r="E10" s="203">
        <v>1.4921132883719253</v>
      </c>
      <c r="F10" s="203">
        <v>1.9562792183825589E-2</v>
      </c>
      <c r="G10" s="203">
        <v>-3.8722667306740184E-4</v>
      </c>
      <c r="H10" s="203">
        <v>2.2381746498969443E-2</v>
      </c>
      <c r="I10" s="203">
        <v>9.6630378341374268</v>
      </c>
    </row>
    <row r="11" spans="1:9" x14ac:dyDescent="0.25">
      <c r="A11" s="200">
        <v>2008</v>
      </c>
      <c r="B11" s="203">
        <v>3.1044775205172108</v>
      </c>
      <c r="C11" s="203">
        <v>1.6276487139744682</v>
      </c>
      <c r="D11" s="203">
        <v>2.8968668351243121</v>
      </c>
      <c r="E11" s="203">
        <v>1.5259812779841457</v>
      </c>
      <c r="F11" s="203">
        <v>3.3726569064022653E-2</v>
      </c>
      <c r="G11" s="203">
        <v>-4.0920446600538194E-4</v>
      </c>
      <c r="H11" s="203">
        <v>3.1003987124234654E-2</v>
      </c>
      <c r="I11" s="203">
        <v>9.2192956993223891</v>
      </c>
    </row>
    <row r="12" spans="1:9" x14ac:dyDescent="0.25">
      <c r="A12" s="200">
        <v>2009</v>
      </c>
      <c r="B12" s="203">
        <v>3.2107933358448681</v>
      </c>
      <c r="C12" s="203">
        <v>1.3085335548761627</v>
      </c>
      <c r="D12" s="203">
        <v>3.1111275201554038</v>
      </c>
      <c r="E12" s="203">
        <v>1.4532161285633989</v>
      </c>
      <c r="F12" s="203">
        <v>9.1283120938948775E-2</v>
      </c>
      <c r="G12" s="203">
        <v>-3.7257661972750039E-4</v>
      </c>
      <c r="H12" s="203">
        <v>2.6613391305830389E-2</v>
      </c>
      <c r="I12" s="203">
        <v>9.2011944750648844</v>
      </c>
    </row>
    <row r="13" spans="1:9" x14ac:dyDescent="0.25">
      <c r="A13" s="200">
        <v>2010</v>
      </c>
      <c r="B13" s="203">
        <v>3.1701884058549767</v>
      </c>
      <c r="C13" s="203">
        <v>1.5321217520978931</v>
      </c>
      <c r="D13" s="203">
        <v>3.0805723455653493</v>
      </c>
      <c r="E13" s="203">
        <v>1.4443645712677275</v>
      </c>
      <c r="F13" s="203">
        <v>6.8974941989539754E-2</v>
      </c>
      <c r="G13" s="203">
        <v>-1.6312524084059543E-4</v>
      </c>
      <c r="H13" s="203">
        <v>2.1115517748947731E-2</v>
      </c>
      <c r="I13" s="203">
        <v>9.3171744092835933</v>
      </c>
    </row>
    <row r="14" spans="1:9" x14ac:dyDescent="0.25">
      <c r="A14" s="200">
        <v>2011</v>
      </c>
      <c r="B14" s="203">
        <v>3.0749211238232159</v>
      </c>
      <c r="C14" s="203">
        <v>1.483768835620316</v>
      </c>
      <c r="D14" s="203">
        <v>3.1922262827709758</v>
      </c>
      <c r="E14" s="203">
        <v>1.4631260889223761</v>
      </c>
      <c r="F14" s="203">
        <v>1.9832293314155036E-2</v>
      </c>
      <c r="G14" s="203">
        <v>-1.6027280761546302E-4</v>
      </c>
      <c r="H14" s="203">
        <v>2.5040616095382526E-2</v>
      </c>
      <c r="I14" s="203">
        <v>9.2587549677388044</v>
      </c>
    </row>
    <row r="15" spans="1:9" x14ac:dyDescent="0.25">
      <c r="A15" s="200">
        <v>2012</v>
      </c>
      <c r="B15" s="203">
        <v>3.059750133201371</v>
      </c>
      <c r="C15" s="203">
        <v>2.0530831136144259</v>
      </c>
      <c r="D15" s="203">
        <v>3.2674212374104834</v>
      </c>
      <c r="E15" s="203">
        <v>1.5007496959972015</v>
      </c>
      <c r="F15" s="203">
        <v>4.1105331241933517E-2</v>
      </c>
      <c r="G15" s="203">
        <v>-1.2066812072370561E-4</v>
      </c>
      <c r="H15" s="203">
        <v>5.7028521111802385E-2</v>
      </c>
      <c r="I15" s="203">
        <v>9.9790173644564959</v>
      </c>
    </row>
    <row r="16" spans="1:9" x14ac:dyDescent="0.25">
      <c r="A16" s="200">
        <v>2013</v>
      </c>
      <c r="B16" s="203">
        <v>3.0570089618284553</v>
      </c>
      <c r="C16" s="203">
        <v>2.4334040626658697</v>
      </c>
      <c r="D16" s="203">
        <v>3.1411354372158713</v>
      </c>
      <c r="E16" s="203">
        <v>1.4654408158012531</v>
      </c>
      <c r="F16" s="203">
        <v>5.2422467177418615E-2</v>
      </c>
      <c r="G16" s="203">
        <v>-3.7043777233968603E-5</v>
      </c>
      <c r="H16" s="203">
        <v>0.12218531313582646</v>
      </c>
      <c r="I16" s="203">
        <v>10.271560014047459</v>
      </c>
    </row>
    <row r="17" spans="1:9" x14ac:dyDescent="0.25">
      <c r="A17" s="200">
        <v>2014</v>
      </c>
      <c r="B17" s="203">
        <v>3.0484798267922706</v>
      </c>
      <c r="C17" s="203">
        <v>1.9431283905954915</v>
      </c>
      <c r="D17" s="203">
        <v>3.4184072242010428</v>
      </c>
      <c r="E17" s="203">
        <v>1.4446011065264719</v>
      </c>
      <c r="F17" s="203">
        <v>0.1939702042139971</v>
      </c>
      <c r="G17" s="203">
        <v>-1.0133905573771426E-4</v>
      </c>
      <c r="H17" s="203">
        <v>8.980566644677751E-2</v>
      </c>
      <c r="I17" s="203">
        <v>10.138291079720315</v>
      </c>
    </row>
    <row r="18" spans="1:9" ht="54" customHeight="1" x14ac:dyDescent="0.25">
      <c r="A18" s="436" t="s">
        <v>193</v>
      </c>
      <c r="B18" s="436"/>
      <c r="C18" s="436"/>
      <c r="D18" s="436"/>
      <c r="E18" s="436"/>
      <c r="F18" s="436"/>
      <c r="G18" s="436"/>
      <c r="H18" s="436"/>
      <c r="I18" s="436"/>
    </row>
    <row r="19" spans="1:9" ht="240" customHeight="1" x14ac:dyDescent="0.25">
      <c r="A19" s="459" t="s">
        <v>195</v>
      </c>
      <c r="B19" s="459"/>
      <c r="C19" s="459"/>
      <c r="D19" s="459"/>
      <c r="E19" s="459"/>
      <c r="F19" s="459"/>
      <c r="G19" s="459"/>
      <c r="H19" s="459"/>
      <c r="I19" s="459"/>
    </row>
  </sheetData>
  <mergeCells count="3">
    <mergeCell ref="A1:I1"/>
    <mergeCell ref="A18:I18"/>
    <mergeCell ref="A19:I1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F1"/>
    </sheetView>
  </sheetViews>
  <sheetFormatPr baseColWidth="10" defaultRowHeight="15" x14ac:dyDescent="0.25"/>
  <cols>
    <col min="4" max="4" width="18.7109375" customWidth="1"/>
    <col min="5" max="5" width="17.85546875" customWidth="1"/>
  </cols>
  <sheetData>
    <row r="1" spans="1:6" ht="34.5" customHeight="1" x14ac:dyDescent="0.25">
      <c r="A1" s="500" t="s">
        <v>198</v>
      </c>
      <c r="B1" s="500"/>
      <c r="C1" s="500"/>
      <c r="D1" s="500"/>
      <c r="E1" s="500"/>
      <c r="F1" s="500"/>
    </row>
    <row r="2" spans="1:6" ht="38.25" x14ac:dyDescent="0.25">
      <c r="A2" s="202" t="s">
        <v>1</v>
      </c>
      <c r="B2" s="202" t="s">
        <v>182</v>
      </c>
      <c r="C2" s="202" t="s">
        <v>190</v>
      </c>
      <c r="D2" s="202" t="s">
        <v>189</v>
      </c>
      <c r="E2" s="202" t="s">
        <v>181</v>
      </c>
      <c r="F2" s="202" t="s">
        <v>10</v>
      </c>
    </row>
    <row r="3" spans="1:6" x14ac:dyDescent="0.25">
      <c r="A3" s="200">
        <v>2000</v>
      </c>
      <c r="B3" s="207">
        <v>100</v>
      </c>
      <c r="C3" s="207">
        <v>100</v>
      </c>
      <c r="D3" s="207">
        <v>100</v>
      </c>
      <c r="E3" s="207">
        <v>100</v>
      </c>
      <c r="F3" s="203">
        <v>11.592234319918155</v>
      </c>
    </row>
    <row r="4" spans="1:6" x14ac:dyDescent="0.25">
      <c r="A4" s="200">
        <v>2001</v>
      </c>
      <c r="B4" s="206">
        <v>96.463585239398483</v>
      </c>
      <c r="C4" s="206">
        <v>97.929323737096681</v>
      </c>
      <c r="D4" s="206">
        <v>102.55921791156109</v>
      </c>
      <c r="E4" s="206">
        <v>102.51043824482416</v>
      </c>
      <c r="F4" s="203">
        <v>11.63264790974749</v>
      </c>
    </row>
    <row r="5" spans="1:6" x14ac:dyDescent="0.25">
      <c r="A5" s="200">
        <v>2002</v>
      </c>
      <c r="B5" s="206">
        <v>97.837951360279106</v>
      </c>
      <c r="C5" s="206">
        <v>108.9923095219367</v>
      </c>
      <c r="D5" s="206">
        <v>98.02139037606608</v>
      </c>
      <c r="E5" s="206">
        <v>95.337789888692399</v>
      </c>
      <c r="F5" s="203">
        <v>11.320320818940369</v>
      </c>
    </row>
    <row r="6" spans="1:6" x14ac:dyDescent="0.25">
      <c r="A6" s="200">
        <v>2003</v>
      </c>
      <c r="B6" s="206">
        <v>96.130988164386594</v>
      </c>
      <c r="C6" s="206">
        <v>160.96561183448031</v>
      </c>
      <c r="D6" s="206">
        <v>105.27064609870536</v>
      </c>
      <c r="E6" s="206">
        <v>95.395572988903837</v>
      </c>
      <c r="F6" s="203">
        <v>12.400448419727701</v>
      </c>
    </row>
    <row r="7" spans="1:6" x14ac:dyDescent="0.25">
      <c r="A7" s="200">
        <v>2004</v>
      </c>
      <c r="B7" s="206">
        <v>100.05803881116735</v>
      </c>
      <c r="C7" s="206">
        <v>110.19618172104364</v>
      </c>
      <c r="D7" s="206">
        <v>96.051842158961847</v>
      </c>
      <c r="E7" s="206">
        <v>99.658540784373301</v>
      </c>
      <c r="F7" s="203">
        <v>11.590991489994844</v>
      </c>
    </row>
    <row r="8" spans="1:6" x14ac:dyDescent="0.25">
      <c r="A8" s="200">
        <v>2005</v>
      </c>
      <c r="B8" s="206">
        <v>103.18130397331873</v>
      </c>
      <c r="C8" s="206">
        <v>107.63455872906007</v>
      </c>
      <c r="D8" s="206">
        <v>109.96608575172577</v>
      </c>
      <c r="E8" s="206">
        <v>97.432682995699508</v>
      </c>
      <c r="F8" s="203">
        <v>11.947112025862459</v>
      </c>
    </row>
    <row r="9" spans="1:6" x14ac:dyDescent="0.25">
      <c r="A9" s="200">
        <v>2006</v>
      </c>
      <c r="B9" s="206">
        <v>104.84136019307783</v>
      </c>
      <c r="C9" s="206">
        <v>113.417310641499</v>
      </c>
      <c r="D9" s="206">
        <v>92.340527647025397</v>
      </c>
      <c r="E9" s="206">
        <v>101.63919695910147</v>
      </c>
      <c r="F9" s="203">
        <v>11.699185343716756</v>
      </c>
    </row>
    <row r="10" spans="1:6" x14ac:dyDescent="0.25">
      <c r="A10" s="200">
        <v>2007</v>
      </c>
      <c r="B10" s="206">
        <v>107.34964931737159</v>
      </c>
      <c r="C10" s="206">
        <v>92.983485599779897</v>
      </c>
      <c r="D10" s="206">
        <v>91.092390990081256</v>
      </c>
      <c r="E10" s="206">
        <v>102.46673859368593</v>
      </c>
      <c r="F10" s="203">
        <v>11.393942334662807</v>
      </c>
    </row>
    <row r="11" spans="1:6" x14ac:dyDescent="0.25">
      <c r="A11" s="200">
        <v>2008</v>
      </c>
      <c r="B11" s="206">
        <v>113.38467348665446</v>
      </c>
      <c r="C11" s="206">
        <v>98.45877734677461</v>
      </c>
      <c r="D11" s="206">
        <v>98.383900864955393</v>
      </c>
      <c r="E11" s="206">
        <v>100.21571666691256</v>
      </c>
      <c r="F11" s="203">
        <v>11.94511356046695</v>
      </c>
    </row>
    <row r="12" spans="1:6" x14ac:dyDescent="0.25">
      <c r="A12" s="200">
        <v>2009</v>
      </c>
      <c r="B12" s="206">
        <v>103.03900385909226</v>
      </c>
      <c r="C12" s="206">
        <v>115.10690723251568</v>
      </c>
      <c r="D12" s="206">
        <v>86.100542619313671</v>
      </c>
      <c r="E12" s="206">
        <v>98.906757352649521</v>
      </c>
      <c r="F12" s="203">
        <v>11.249026730188158</v>
      </c>
    </row>
    <row r="13" spans="1:6" x14ac:dyDescent="0.25">
      <c r="A13" s="200">
        <v>2010</v>
      </c>
      <c r="B13" s="206">
        <v>108.34478382484178</v>
      </c>
      <c r="C13" s="206">
        <v>102.06387357374082</v>
      </c>
      <c r="D13" s="206">
        <v>90.275803988291841</v>
      </c>
      <c r="E13" s="206">
        <v>103.31382060422452</v>
      </c>
      <c r="F13" s="203">
        <v>11.533311181255206</v>
      </c>
    </row>
    <row r="14" spans="1:6" x14ac:dyDescent="0.25">
      <c r="A14" s="200">
        <v>2011</v>
      </c>
      <c r="B14" s="206">
        <v>114.78548763749437</v>
      </c>
      <c r="C14" s="206">
        <v>108.29962753515412</v>
      </c>
      <c r="D14" s="206">
        <v>89.523487257503518</v>
      </c>
      <c r="E14" s="206">
        <v>104.80484933029362</v>
      </c>
      <c r="F14" s="203">
        <v>11.926514135250043</v>
      </c>
    </row>
    <row r="15" spans="1:6" x14ac:dyDescent="0.25">
      <c r="A15" s="200">
        <v>2012</v>
      </c>
      <c r="B15" s="206">
        <v>118.58450409603837</v>
      </c>
      <c r="C15" s="206">
        <v>80.459923949406246</v>
      </c>
      <c r="D15" s="206">
        <v>89.912168732147734</v>
      </c>
      <c r="E15" s="206">
        <v>105.03833011178902</v>
      </c>
      <c r="F15" s="203">
        <v>11.375520572034374</v>
      </c>
    </row>
    <row r="16" spans="1:6" x14ac:dyDescent="0.25">
      <c r="A16" s="200">
        <v>2013</v>
      </c>
      <c r="B16" s="206">
        <v>118.92491328720594</v>
      </c>
      <c r="C16" s="206">
        <v>68.018581574217478</v>
      </c>
      <c r="D16" s="206">
        <v>93.711435274237559</v>
      </c>
      <c r="E16" s="206">
        <v>107.78130572171065</v>
      </c>
      <c r="F16" s="203">
        <v>11.073331506491016</v>
      </c>
    </row>
    <row r="17" spans="1:7" x14ac:dyDescent="0.25">
      <c r="A17" s="198">
        <v>2014</v>
      </c>
      <c r="B17" s="205">
        <v>120.59863647130075</v>
      </c>
      <c r="C17" s="205">
        <v>86.138334509066951</v>
      </c>
      <c r="D17" s="205">
        <v>87.078636873843223</v>
      </c>
      <c r="E17" s="205">
        <v>110.56558000978585</v>
      </c>
      <c r="F17" s="204">
        <v>11.345042347687381</v>
      </c>
    </row>
    <row r="18" spans="1:7" ht="334.5" customHeight="1" x14ac:dyDescent="0.25">
      <c r="A18" s="459" t="s">
        <v>197</v>
      </c>
      <c r="B18" s="459"/>
      <c r="C18" s="459"/>
      <c r="D18" s="459"/>
      <c r="E18" s="459"/>
      <c r="F18" s="459"/>
      <c r="G18" s="105"/>
    </row>
  </sheetData>
  <mergeCells count="2">
    <mergeCell ref="A1:F1"/>
    <mergeCell ref="A18:F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sqref="A1:Q1"/>
    </sheetView>
  </sheetViews>
  <sheetFormatPr baseColWidth="10" defaultRowHeight="15" x14ac:dyDescent="0.25"/>
  <cols>
    <col min="1" max="1" width="21.140625" style="208" customWidth="1"/>
    <col min="2" max="2" width="12" style="208" customWidth="1"/>
    <col min="3" max="3" width="10.42578125" customWidth="1"/>
    <col min="4" max="4" width="11.42578125" customWidth="1"/>
    <col min="5" max="5" width="10.7109375" customWidth="1"/>
    <col min="6" max="6" width="11" customWidth="1"/>
    <col min="7" max="7" width="10.7109375" customWidth="1"/>
    <col min="8" max="8" width="10" customWidth="1"/>
    <col min="9" max="9" width="10.5703125" customWidth="1"/>
    <col min="10" max="10" width="10.85546875" customWidth="1"/>
    <col min="11" max="11" width="10.28515625" customWidth="1"/>
    <col min="12" max="12" width="10" customWidth="1"/>
    <col min="13" max="13" width="10.28515625" bestFit="1" customWidth="1"/>
    <col min="14" max="14" width="10.85546875" customWidth="1"/>
    <col min="15" max="15" width="10.42578125" customWidth="1"/>
    <col min="16" max="16" width="10" customWidth="1"/>
    <col min="17" max="17" width="12.85546875" customWidth="1"/>
    <col min="18" max="18" width="15.140625" customWidth="1"/>
    <col min="19" max="19" width="7.7109375" customWidth="1"/>
    <col min="20" max="20" width="8.140625" customWidth="1"/>
    <col min="21" max="21" width="8.7109375" customWidth="1"/>
  </cols>
  <sheetData>
    <row r="1" spans="1:21" s="251" customFormat="1" ht="32.25" customHeight="1" x14ac:dyDescent="0.25">
      <c r="A1" s="501" t="s">
        <v>203</v>
      </c>
      <c r="B1" s="502"/>
      <c r="C1" s="502"/>
      <c r="D1" s="502"/>
      <c r="E1" s="502"/>
      <c r="F1" s="502"/>
      <c r="G1" s="502"/>
      <c r="H1" s="502"/>
      <c r="I1" s="502"/>
      <c r="J1" s="502"/>
      <c r="K1" s="502"/>
      <c r="L1" s="502"/>
      <c r="M1" s="502"/>
      <c r="N1" s="502"/>
      <c r="O1" s="502"/>
      <c r="P1" s="502"/>
      <c r="Q1" s="503"/>
    </row>
    <row r="2" spans="1:21" s="251" customFormat="1" x14ac:dyDescent="0.2">
      <c r="A2" s="433" t="s">
        <v>202</v>
      </c>
      <c r="B2" s="435" t="s">
        <v>1</v>
      </c>
      <c r="C2" s="505"/>
      <c r="D2" s="505"/>
      <c r="E2" s="505"/>
      <c r="F2" s="505"/>
      <c r="G2" s="505"/>
      <c r="H2" s="505"/>
      <c r="I2" s="505"/>
      <c r="J2" s="505"/>
      <c r="K2" s="505"/>
      <c r="L2" s="505"/>
      <c r="M2" s="505"/>
      <c r="N2" s="505"/>
      <c r="O2" s="505"/>
      <c r="P2" s="505"/>
      <c r="Q2" s="505"/>
    </row>
    <row r="3" spans="1:21" s="251" customFormat="1" ht="12.75" x14ac:dyDescent="0.2">
      <c r="A3" s="504"/>
      <c r="B3" s="253">
        <v>1997</v>
      </c>
      <c r="C3" s="253">
        <v>1998</v>
      </c>
      <c r="D3" s="253">
        <v>1999</v>
      </c>
      <c r="E3" s="253">
        <v>2000</v>
      </c>
      <c r="F3" s="253">
        <v>2001</v>
      </c>
      <c r="G3" s="253">
        <v>2002</v>
      </c>
      <c r="H3" s="253">
        <v>2003</v>
      </c>
      <c r="I3" s="253">
        <v>2004</v>
      </c>
      <c r="J3" s="253">
        <v>2005</v>
      </c>
      <c r="K3" s="253">
        <v>2006</v>
      </c>
      <c r="L3" s="253">
        <v>2007</v>
      </c>
      <c r="M3" s="253">
        <v>2008</v>
      </c>
      <c r="N3" s="253">
        <v>2009</v>
      </c>
      <c r="O3" s="252">
        <v>2010</v>
      </c>
      <c r="P3" s="252">
        <v>2011</v>
      </c>
      <c r="Q3" s="252">
        <v>2012</v>
      </c>
    </row>
    <row r="4" spans="1:21" s="49" customFormat="1" ht="12" x14ac:dyDescent="0.2">
      <c r="A4" s="250" t="s">
        <v>201</v>
      </c>
      <c r="B4" s="242">
        <v>29272425</v>
      </c>
      <c r="C4" s="227">
        <v>30550673.316563498</v>
      </c>
      <c r="D4" s="227">
        <v>30952298.977810498</v>
      </c>
      <c r="E4" s="227">
        <v>30733262.691767458</v>
      </c>
      <c r="F4" s="227">
        <v>31488501.062886499</v>
      </c>
      <c r="G4" s="227">
        <v>32173606.421454489</v>
      </c>
      <c r="H4" s="227">
        <v>32915699.999999996</v>
      </c>
      <c r="I4" s="227">
        <v>34604000</v>
      </c>
      <c r="J4" s="227">
        <v>35405000</v>
      </c>
      <c r="K4" s="227">
        <v>36135000</v>
      </c>
      <c r="L4" s="227">
        <v>36865000</v>
      </c>
      <c r="M4" s="227">
        <v>37595000</v>
      </c>
      <c r="N4" s="227">
        <v>38325000</v>
      </c>
      <c r="O4" s="226">
        <v>40058750</v>
      </c>
      <c r="P4" s="223">
        <v>41062500</v>
      </c>
      <c r="Q4" s="221">
        <v>42102750</v>
      </c>
      <c r="R4" s="246"/>
    </row>
    <row r="5" spans="1:21" s="49" customFormat="1" x14ac:dyDescent="0.25">
      <c r="A5" s="249" t="s">
        <v>200</v>
      </c>
      <c r="B5" s="248">
        <v>0.82504745309084437</v>
      </c>
      <c r="C5" s="248">
        <v>0.84987668584769116</v>
      </c>
      <c r="D5" s="248">
        <v>0.85050759371832085</v>
      </c>
      <c r="E5" s="248">
        <v>0.83453157164302294</v>
      </c>
      <c r="F5" s="248">
        <v>0.84477038447832475</v>
      </c>
      <c r="G5" s="248">
        <v>0.85233612181526741</v>
      </c>
      <c r="H5" s="248">
        <v>0.86115444868062363</v>
      </c>
      <c r="I5" s="248">
        <v>0.89480014639570649</v>
      </c>
      <c r="J5" s="248">
        <v>0.90526444029538833</v>
      </c>
      <c r="K5" s="248">
        <v>0.91320977027082861</v>
      </c>
      <c r="L5" s="248">
        <v>0.9199599502267054</v>
      </c>
      <c r="M5" s="248">
        <v>0.92543496454124052</v>
      </c>
      <c r="N5" s="248">
        <v>0.93041724853927599</v>
      </c>
      <c r="O5" s="248">
        <v>0.96056598358540191</v>
      </c>
      <c r="P5" s="248">
        <v>0.97248626553259865</v>
      </c>
      <c r="Q5" s="247">
        <v>0.98544472343110112</v>
      </c>
      <c r="R5" s="246"/>
    </row>
    <row r="6" spans="1:21" ht="43.5" customHeight="1" x14ac:dyDescent="0.25">
      <c r="A6" s="506" t="s">
        <v>199</v>
      </c>
      <c r="B6" s="507"/>
      <c r="C6" s="507"/>
      <c r="D6" s="507"/>
      <c r="E6" s="507"/>
      <c r="F6" s="507"/>
      <c r="G6" s="507"/>
      <c r="H6" s="507"/>
      <c r="I6" s="507"/>
      <c r="J6" s="507"/>
      <c r="K6" s="507"/>
      <c r="L6" s="507"/>
      <c r="M6" s="507"/>
      <c r="N6" s="507"/>
      <c r="O6" s="507"/>
      <c r="P6" s="507"/>
      <c r="Q6" s="507"/>
    </row>
    <row r="7" spans="1:21" x14ac:dyDescent="0.25">
      <c r="A7" s="244"/>
      <c r="B7" s="245"/>
      <c r="C7" s="241"/>
      <c r="D7" s="241"/>
      <c r="E7" s="241"/>
      <c r="F7" s="241"/>
      <c r="G7" s="241"/>
      <c r="H7" s="241"/>
      <c r="I7" s="241"/>
      <c r="J7" s="241"/>
      <c r="K7" s="241"/>
      <c r="L7" s="241"/>
      <c r="M7" s="241"/>
      <c r="N7" s="241"/>
      <c r="O7" s="241"/>
      <c r="P7" s="241"/>
      <c r="Q7" s="241"/>
    </row>
    <row r="8" spans="1:21" x14ac:dyDescent="0.25">
      <c r="A8" s="244"/>
      <c r="B8" s="243"/>
      <c r="C8" s="241"/>
      <c r="D8" s="241"/>
      <c r="E8" s="241"/>
      <c r="F8" s="241"/>
      <c r="G8" s="242"/>
      <c r="H8" s="241"/>
      <c r="I8" s="241"/>
      <c r="J8" s="241"/>
      <c r="K8" s="241"/>
      <c r="L8" s="241"/>
      <c r="M8" s="241"/>
      <c r="N8" s="241"/>
      <c r="O8" s="241"/>
      <c r="P8" s="241"/>
      <c r="Q8" s="241"/>
    </row>
    <row r="9" spans="1:21" x14ac:dyDescent="0.25">
      <c r="A9" s="240"/>
      <c r="B9" s="224"/>
      <c r="C9" s="239"/>
      <c r="E9" s="238"/>
      <c r="F9" s="238"/>
      <c r="G9" s="227"/>
      <c r="H9" s="238"/>
      <c r="I9" s="238"/>
      <c r="J9" s="238"/>
      <c r="K9" s="238"/>
      <c r="L9" s="238"/>
      <c r="M9" s="238"/>
      <c r="N9" s="238"/>
      <c r="O9" s="238"/>
      <c r="P9" s="229"/>
      <c r="Q9" s="237"/>
      <c r="R9" s="208"/>
      <c r="U9" s="208"/>
    </row>
    <row r="10" spans="1:21" x14ac:dyDescent="0.25">
      <c r="A10" s="236"/>
      <c r="B10" s="224"/>
      <c r="C10" s="235"/>
      <c r="D10" s="231"/>
      <c r="E10" s="231"/>
      <c r="F10" s="231"/>
      <c r="G10" s="227"/>
      <c r="H10" s="231"/>
      <c r="O10" s="234"/>
      <c r="P10" s="233"/>
      <c r="R10" s="208"/>
      <c r="U10" s="208"/>
    </row>
    <row r="11" spans="1:21" ht="15.75" x14ac:dyDescent="0.25">
      <c r="A11" s="232"/>
      <c r="B11" s="224"/>
      <c r="C11" s="216"/>
      <c r="D11" s="216"/>
      <c r="E11" s="231"/>
      <c r="F11" s="216"/>
      <c r="G11" s="227"/>
      <c r="H11" s="216"/>
      <c r="L11" s="230"/>
      <c r="M11" s="230"/>
      <c r="N11" s="230"/>
      <c r="O11" s="230"/>
      <c r="P11" s="229"/>
      <c r="Q11" s="228"/>
      <c r="R11" s="208"/>
      <c r="U11" s="208"/>
    </row>
    <row r="12" spans="1:21" x14ac:dyDescent="0.25">
      <c r="A12" s="220"/>
      <c r="B12" s="224"/>
      <c r="C12" s="217"/>
      <c r="D12" s="218"/>
      <c r="F12" s="218"/>
      <c r="G12" s="227"/>
      <c r="H12" s="217"/>
      <c r="R12" s="208"/>
      <c r="U12" s="208"/>
    </row>
    <row r="13" spans="1:21" x14ac:dyDescent="0.25">
      <c r="A13" s="216"/>
      <c r="B13" s="224"/>
      <c r="C13" s="225"/>
      <c r="D13" s="214"/>
      <c r="F13" s="214"/>
      <c r="G13" s="227"/>
      <c r="H13" s="225"/>
      <c r="R13" s="208"/>
      <c r="U13" s="208"/>
    </row>
    <row r="14" spans="1:21" x14ac:dyDescent="0.25">
      <c r="A14" s="220"/>
      <c r="B14" s="224"/>
      <c r="C14" s="217"/>
      <c r="D14" s="218"/>
      <c r="F14" s="218"/>
      <c r="G14" s="227"/>
      <c r="H14" s="217"/>
      <c r="R14" s="208"/>
      <c r="U14" s="208"/>
    </row>
    <row r="15" spans="1:21" x14ac:dyDescent="0.25">
      <c r="A15" s="216"/>
      <c r="B15" s="224"/>
      <c r="C15" s="213"/>
      <c r="D15" s="214"/>
      <c r="F15" s="214"/>
      <c r="G15" s="227"/>
      <c r="H15" s="213"/>
      <c r="R15" s="208"/>
      <c r="U15" s="208"/>
    </row>
    <row r="16" spans="1:21" x14ac:dyDescent="0.25">
      <c r="A16" s="220"/>
      <c r="B16" s="224"/>
      <c r="C16" s="217"/>
      <c r="D16" s="218"/>
      <c r="F16" s="218"/>
      <c r="G16" s="227"/>
      <c r="H16" s="217"/>
      <c r="R16" s="208"/>
      <c r="U16" s="208"/>
    </row>
    <row r="17" spans="1:21" x14ac:dyDescent="0.25">
      <c r="A17" s="216"/>
      <c r="B17" s="224"/>
      <c r="C17" s="225"/>
      <c r="D17" s="214"/>
      <c r="F17" s="214"/>
      <c r="G17" s="227"/>
      <c r="H17" s="225"/>
      <c r="R17" s="208"/>
      <c r="U17" s="208"/>
    </row>
    <row r="18" spans="1:21" x14ac:dyDescent="0.25">
      <c r="A18" s="220"/>
      <c r="B18" s="224"/>
      <c r="C18" s="222"/>
      <c r="D18" s="218"/>
      <c r="F18" s="218"/>
      <c r="G18" s="227"/>
      <c r="H18" s="222"/>
      <c r="R18" s="208"/>
      <c r="U18" s="208"/>
    </row>
    <row r="19" spans="1:21" x14ac:dyDescent="0.25">
      <c r="A19" s="216"/>
      <c r="B19" s="224"/>
      <c r="C19" s="213"/>
      <c r="D19" s="214"/>
      <c r="F19" s="214"/>
      <c r="G19" s="227"/>
      <c r="H19" s="213"/>
      <c r="R19" s="208"/>
      <c r="U19" s="208"/>
    </row>
    <row r="20" spans="1:21" x14ac:dyDescent="0.25">
      <c r="A20" s="220"/>
      <c r="B20" s="224"/>
      <c r="C20" s="222"/>
      <c r="D20" s="218"/>
      <c r="F20" s="218"/>
      <c r="G20" s="227"/>
      <c r="H20" s="222"/>
      <c r="R20" s="208"/>
      <c r="U20" s="208"/>
    </row>
    <row r="21" spans="1:21" x14ac:dyDescent="0.25">
      <c r="A21" s="216"/>
      <c r="B21" s="224"/>
      <c r="C21" s="225"/>
      <c r="D21" s="214"/>
      <c r="F21" s="214"/>
      <c r="G21" s="226"/>
      <c r="H21" s="225"/>
      <c r="R21" s="208"/>
      <c r="U21" s="208"/>
    </row>
    <row r="22" spans="1:21" x14ac:dyDescent="0.25">
      <c r="A22" s="220"/>
      <c r="B22" s="224"/>
      <c r="C22" s="222"/>
      <c r="D22" s="218"/>
      <c r="F22" s="218"/>
      <c r="G22" s="223"/>
      <c r="H22" s="222"/>
      <c r="R22" s="208"/>
      <c r="U22" s="208"/>
    </row>
    <row r="23" spans="1:21" x14ac:dyDescent="0.25">
      <c r="A23" s="216"/>
      <c r="B23" s="215"/>
      <c r="C23" s="216"/>
      <c r="D23" s="214"/>
      <c r="F23" s="214"/>
      <c r="G23" s="221"/>
      <c r="H23" s="216"/>
      <c r="R23" s="208"/>
      <c r="U23" s="208"/>
    </row>
    <row r="24" spans="1:21" x14ac:dyDescent="0.25">
      <c r="A24" s="220"/>
      <c r="B24" s="219"/>
      <c r="C24" s="217"/>
      <c r="D24" s="218"/>
      <c r="F24" s="218"/>
      <c r="G24" s="210"/>
      <c r="H24" s="217"/>
    </row>
    <row r="25" spans="1:21" x14ac:dyDescent="0.25">
      <c r="A25" s="216"/>
      <c r="B25" s="215"/>
      <c r="C25" s="213"/>
      <c r="D25" s="214"/>
      <c r="F25" s="214"/>
      <c r="G25" s="212"/>
      <c r="H25" s="213"/>
      <c r="R25" s="208"/>
    </row>
    <row r="26" spans="1:21" x14ac:dyDescent="0.25">
      <c r="A26"/>
      <c r="B26"/>
      <c r="F26" s="210"/>
      <c r="G26" s="210"/>
      <c r="H26" s="209"/>
    </row>
    <row r="27" spans="1:21" x14ac:dyDescent="0.25">
      <c r="A27"/>
      <c r="B27"/>
      <c r="F27" s="212"/>
      <c r="G27" s="212"/>
      <c r="H27" s="211"/>
    </row>
    <row r="28" spans="1:21" x14ac:dyDescent="0.25">
      <c r="A28"/>
      <c r="B28"/>
      <c r="F28" s="210"/>
      <c r="G28" s="210"/>
      <c r="H28" s="209"/>
    </row>
    <row r="29" spans="1:21" x14ac:dyDescent="0.25">
      <c r="A29"/>
      <c r="B29"/>
      <c r="F29" s="212"/>
      <c r="G29" s="212"/>
      <c r="H29" s="211"/>
    </row>
    <row r="30" spans="1:21" x14ac:dyDescent="0.25">
      <c r="A30"/>
      <c r="B30"/>
      <c r="F30" s="210"/>
      <c r="G30" s="210"/>
      <c r="H30" s="209"/>
    </row>
    <row r="31" spans="1:21" x14ac:dyDescent="0.25">
      <c r="A31"/>
      <c r="B31"/>
    </row>
    <row r="32" spans="1:21" x14ac:dyDescent="0.25">
      <c r="A32"/>
      <c r="B32"/>
    </row>
    <row r="33" spans="1:2" x14ac:dyDescent="0.25">
      <c r="A33"/>
      <c r="B33"/>
    </row>
    <row r="34" spans="1:2" x14ac:dyDescent="0.25">
      <c r="A34"/>
      <c r="B34"/>
    </row>
    <row r="35" spans="1:2" x14ac:dyDescent="0.25">
      <c r="A35"/>
      <c r="B35"/>
    </row>
    <row r="36" spans="1:2" x14ac:dyDescent="0.25">
      <c r="A36"/>
      <c r="B36"/>
    </row>
  </sheetData>
  <mergeCells count="4">
    <mergeCell ref="A1:Q1"/>
    <mergeCell ref="A2:A3"/>
    <mergeCell ref="B2:Q2"/>
    <mergeCell ref="A6:Q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14.25" x14ac:dyDescent="0.2"/>
  <cols>
    <col min="1" max="1" width="25.42578125" style="156" customWidth="1"/>
    <col min="2" max="2" width="18.85546875" style="156" customWidth="1"/>
    <col min="3" max="3" width="18" style="156" hidden="1" customWidth="1"/>
    <col min="4" max="4" width="11.140625" style="156" customWidth="1"/>
    <col min="5" max="5" width="10.140625" style="156" customWidth="1"/>
    <col min="6" max="7" width="10.28515625" style="156" customWidth="1"/>
    <col min="8" max="8" width="17.28515625" style="156" customWidth="1"/>
    <col min="9" max="9" width="22.28515625" style="156" customWidth="1"/>
    <col min="10" max="10" width="11.28515625" style="156" customWidth="1"/>
    <col min="11" max="11" width="17.42578125" style="156" customWidth="1"/>
    <col min="12" max="12" width="13.42578125" style="156" customWidth="1"/>
    <col min="13" max="16384" width="11.42578125" style="156"/>
  </cols>
  <sheetData>
    <row r="1" spans="1:16" ht="33.75" customHeight="1" x14ac:dyDescent="0.2">
      <c r="A1" s="508" t="s">
        <v>217</v>
      </c>
      <c r="B1" s="490"/>
      <c r="C1" s="490"/>
      <c r="D1" s="490"/>
      <c r="E1" s="490"/>
      <c r="F1" s="490"/>
      <c r="G1" s="490"/>
      <c r="H1" s="490"/>
      <c r="I1" s="490"/>
      <c r="J1" s="490"/>
      <c r="K1" s="490"/>
      <c r="L1" s="490"/>
      <c r="M1" s="263"/>
      <c r="N1" s="263"/>
      <c r="O1" s="263"/>
      <c r="P1" s="263"/>
    </row>
    <row r="2" spans="1:16" ht="25.5" x14ac:dyDescent="0.2">
      <c r="A2" s="262"/>
      <c r="B2" s="18" t="s">
        <v>216</v>
      </c>
      <c r="C2" s="18" t="s">
        <v>214</v>
      </c>
      <c r="D2" s="18" t="s">
        <v>215</v>
      </c>
      <c r="E2" s="18" t="s">
        <v>214</v>
      </c>
      <c r="F2" s="18" t="s">
        <v>213</v>
      </c>
      <c r="G2" s="18" t="s">
        <v>212</v>
      </c>
      <c r="H2" s="18" t="s">
        <v>211</v>
      </c>
      <c r="I2" s="18" t="s">
        <v>210</v>
      </c>
      <c r="J2" s="18" t="s">
        <v>209</v>
      </c>
      <c r="K2" s="18" t="s">
        <v>208</v>
      </c>
      <c r="L2" s="18" t="s">
        <v>10</v>
      </c>
    </row>
    <row r="3" spans="1:16" x14ac:dyDescent="0.2">
      <c r="A3" s="261" t="s">
        <v>207</v>
      </c>
      <c r="B3" s="260">
        <v>143187</v>
      </c>
      <c r="C3" s="260">
        <v>70798</v>
      </c>
      <c r="D3" s="260">
        <v>74364</v>
      </c>
      <c r="E3" s="260">
        <v>70798</v>
      </c>
      <c r="F3" s="260">
        <v>62051</v>
      </c>
      <c r="G3" s="260">
        <v>41115</v>
      </c>
      <c r="H3" s="260">
        <v>21868</v>
      </c>
      <c r="I3" s="260">
        <v>22842</v>
      </c>
      <c r="J3" s="260">
        <v>6129</v>
      </c>
      <c r="K3" s="260">
        <v>5709</v>
      </c>
      <c r="L3" s="259">
        <v>448063</v>
      </c>
    </row>
    <row r="4" spans="1:16" x14ac:dyDescent="0.2">
      <c r="A4" s="258" t="s">
        <v>206</v>
      </c>
      <c r="B4" s="257">
        <v>32</v>
      </c>
      <c r="C4" s="257"/>
      <c r="D4" s="257">
        <v>16.600000000000001</v>
      </c>
      <c r="E4" s="257">
        <v>15.8</v>
      </c>
      <c r="F4" s="257">
        <v>13.9</v>
      </c>
      <c r="G4" s="257">
        <v>9.1999999999999993</v>
      </c>
      <c r="H4" s="257">
        <v>4.9000000000000004</v>
      </c>
      <c r="I4" s="257">
        <v>5.0999999999999996</v>
      </c>
      <c r="J4" s="257">
        <v>1.4</v>
      </c>
      <c r="K4" s="257">
        <v>1.3</v>
      </c>
      <c r="L4" s="256">
        <v>100</v>
      </c>
    </row>
    <row r="5" spans="1:16" ht="29.25" customHeight="1" x14ac:dyDescent="0.25">
      <c r="A5" s="509" t="s">
        <v>205</v>
      </c>
      <c r="B5" s="510"/>
      <c r="C5" s="510"/>
      <c r="D5" s="510"/>
      <c r="E5" s="510"/>
      <c r="F5" s="510"/>
      <c r="G5" s="510"/>
      <c r="H5" s="510"/>
      <c r="I5" s="510"/>
      <c r="J5" s="510"/>
      <c r="K5" s="510"/>
      <c r="L5" s="511"/>
    </row>
    <row r="6" spans="1:16" ht="45" customHeight="1" x14ac:dyDescent="0.25">
      <c r="A6" s="459" t="s">
        <v>204</v>
      </c>
      <c r="B6" s="510"/>
      <c r="C6" s="510"/>
      <c r="D6" s="510"/>
      <c r="E6" s="510"/>
      <c r="F6" s="510"/>
      <c r="G6" s="510"/>
      <c r="H6" s="510"/>
      <c r="I6" s="510"/>
      <c r="J6" s="510"/>
      <c r="K6" s="510"/>
      <c r="L6" s="511"/>
    </row>
    <row r="8" spans="1:16" x14ac:dyDescent="0.2">
      <c r="B8" s="255"/>
      <c r="C8" s="255"/>
      <c r="D8" s="255"/>
      <c r="E8" s="255"/>
      <c r="F8" s="255"/>
      <c r="G8" s="255"/>
      <c r="H8" s="255"/>
      <c r="I8" s="255"/>
      <c r="J8" s="255"/>
      <c r="K8" s="255"/>
    </row>
    <row r="14" spans="1:16" x14ac:dyDescent="0.2">
      <c r="F14" s="254"/>
    </row>
  </sheetData>
  <mergeCells count="3">
    <mergeCell ref="A1:L1"/>
    <mergeCell ref="A5:L5"/>
    <mergeCell ref="A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D1"/>
    </sheetView>
  </sheetViews>
  <sheetFormatPr baseColWidth="10" defaultColWidth="10.85546875" defaultRowHeight="15" x14ac:dyDescent="0.25"/>
  <cols>
    <col min="1" max="1" width="16.140625" style="22" customWidth="1"/>
    <col min="2" max="4" width="12" style="22" customWidth="1"/>
    <col min="5" max="16384" width="10.85546875" style="22"/>
  </cols>
  <sheetData>
    <row r="1" spans="1:5" ht="31.5" customHeight="1" x14ac:dyDescent="0.25">
      <c r="A1" s="432" t="s">
        <v>17</v>
      </c>
      <c r="B1" s="432"/>
      <c r="C1" s="432"/>
      <c r="D1" s="432"/>
    </row>
    <row r="2" spans="1:5" ht="16.5" customHeight="1" x14ac:dyDescent="0.25">
      <c r="A2" s="433" t="s">
        <v>1</v>
      </c>
      <c r="B2" s="435" t="s">
        <v>18</v>
      </c>
      <c r="C2" s="435"/>
      <c r="D2" s="435"/>
    </row>
    <row r="3" spans="1:5" ht="18.75" customHeight="1" x14ac:dyDescent="0.25">
      <c r="A3" s="434"/>
      <c r="B3" s="1" t="s">
        <v>19</v>
      </c>
      <c r="C3" s="1" t="s">
        <v>20</v>
      </c>
      <c r="D3" s="1" t="s">
        <v>21</v>
      </c>
    </row>
    <row r="4" spans="1:5" ht="15" customHeight="1" x14ac:dyDescent="0.25">
      <c r="A4" s="23">
        <v>1950</v>
      </c>
      <c r="B4" s="24">
        <v>49.7</v>
      </c>
      <c r="C4" s="25">
        <v>48.1</v>
      </c>
      <c r="D4" s="25">
        <v>51</v>
      </c>
    </row>
    <row r="5" spans="1:5" ht="15" customHeight="1" x14ac:dyDescent="0.25">
      <c r="A5" s="23">
        <v>1960</v>
      </c>
      <c r="B5" s="24">
        <v>58.9</v>
      </c>
      <c r="C5" s="26">
        <v>57.6</v>
      </c>
      <c r="D5" s="26">
        <v>60.3</v>
      </c>
      <c r="E5" s="27"/>
    </row>
    <row r="6" spans="1:5" ht="15" customHeight="1" x14ac:dyDescent="0.25">
      <c r="A6" s="23">
        <v>1970</v>
      </c>
      <c r="B6" s="24">
        <v>61.9</v>
      </c>
      <c r="C6" s="26">
        <v>58.7</v>
      </c>
      <c r="D6" s="26">
        <v>62.6</v>
      </c>
      <c r="E6" s="27"/>
    </row>
    <row r="7" spans="1:5" ht="15" customHeight="1" x14ac:dyDescent="0.25">
      <c r="A7" s="23">
        <v>1980</v>
      </c>
      <c r="B7" s="24">
        <v>64.900000000000006</v>
      </c>
      <c r="C7" s="26">
        <v>62.3</v>
      </c>
      <c r="D7" s="26">
        <v>68.099999999999994</v>
      </c>
      <c r="E7" s="27"/>
    </row>
    <row r="8" spans="1:5" ht="15" customHeight="1" x14ac:dyDescent="0.25">
      <c r="A8" s="23">
        <v>1990</v>
      </c>
      <c r="B8" s="28">
        <v>70.419961119370882</v>
      </c>
      <c r="C8" s="26">
        <v>67.02</v>
      </c>
      <c r="D8" s="26">
        <v>73.989999999999995</v>
      </c>
    </row>
    <row r="9" spans="1:5" ht="15" customHeight="1" x14ac:dyDescent="0.25">
      <c r="A9" s="23">
        <v>2000</v>
      </c>
      <c r="B9" s="28">
        <v>73.240228724458902</v>
      </c>
      <c r="C9" s="26">
        <v>70.48</v>
      </c>
      <c r="D9" s="26">
        <v>76.14</v>
      </c>
    </row>
    <row r="10" spans="1:5" ht="15" customHeight="1" x14ac:dyDescent="0.25">
      <c r="A10" s="23">
        <v>2010</v>
      </c>
      <c r="B10" s="28">
        <v>73.969951741674706</v>
      </c>
      <c r="C10" s="26">
        <v>71.05</v>
      </c>
      <c r="D10" s="26">
        <v>77.03</v>
      </c>
    </row>
    <row r="11" spans="1:5" ht="15" customHeight="1" x14ac:dyDescent="0.25">
      <c r="A11" s="23">
        <v>2015</v>
      </c>
      <c r="B11" s="28">
        <v>74.94536117826928</v>
      </c>
      <c r="C11" s="29">
        <v>72.343460617682041</v>
      </c>
      <c r="D11" s="29">
        <v>77.67735676688585</v>
      </c>
    </row>
    <row r="12" spans="1:5" ht="57.75" customHeight="1" x14ac:dyDescent="0.25">
      <c r="A12" s="436" t="s">
        <v>22</v>
      </c>
      <c r="B12" s="436"/>
      <c r="C12" s="436"/>
      <c r="D12" s="436"/>
    </row>
  </sheetData>
  <mergeCells count="4">
    <mergeCell ref="A1:D1"/>
    <mergeCell ref="A2:A3"/>
    <mergeCell ref="B2:D2"/>
    <mergeCell ref="A12:D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D1"/>
    </sheetView>
  </sheetViews>
  <sheetFormatPr baseColWidth="10" defaultRowHeight="15" x14ac:dyDescent="0.25"/>
  <cols>
    <col min="1" max="1" width="11.85546875" customWidth="1"/>
    <col min="2" max="2" width="13.140625" customWidth="1"/>
    <col min="3" max="3" width="18.85546875" customWidth="1"/>
    <col min="4" max="4" width="15.85546875" customWidth="1"/>
    <col min="5" max="5" width="12.140625" bestFit="1" customWidth="1"/>
    <col min="7" max="7" width="17.7109375" bestFit="1" customWidth="1"/>
    <col min="8" max="8" width="12" bestFit="1" customWidth="1"/>
  </cols>
  <sheetData>
    <row r="1" spans="1:7" s="265" customFormat="1" ht="47.25" customHeight="1" x14ac:dyDescent="0.25">
      <c r="A1" s="419" t="s">
        <v>222</v>
      </c>
      <c r="B1" s="419"/>
      <c r="C1" s="419"/>
      <c r="D1" s="419"/>
    </row>
    <row r="2" spans="1:7" s="264" customFormat="1" ht="25.5" x14ac:dyDescent="0.25">
      <c r="A2" s="1" t="s">
        <v>1</v>
      </c>
      <c r="B2" s="1" t="s">
        <v>29</v>
      </c>
      <c r="C2" s="1" t="s">
        <v>221</v>
      </c>
      <c r="D2" s="1" t="s">
        <v>220</v>
      </c>
    </row>
    <row r="3" spans="1:7" s="264" customFormat="1" ht="12.75" x14ac:dyDescent="0.25">
      <c r="A3" s="23">
        <v>2001</v>
      </c>
      <c r="B3" s="20">
        <v>10226682.439999999</v>
      </c>
      <c r="C3" s="20">
        <v>72664</v>
      </c>
      <c r="D3" s="183">
        <v>7.1053345428803603</v>
      </c>
    </row>
    <row r="4" spans="1:7" x14ac:dyDescent="0.25">
      <c r="A4" s="23">
        <v>2002</v>
      </c>
      <c r="B4" s="20">
        <v>10240173.289999999</v>
      </c>
      <c r="C4" s="20">
        <v>72650.789999999994</v>
      </c>
      <c r="D4" s="183">
        <v>7.0946836486592302</v>
      </c>
      <c r="G4" s="153"/>
    </row>
    <row r="5" spans="1:7" x14ac:dyDescent="0.25">
      <c r="A5" s="23">
        <v>2003</v>
      </c>
      <c r="B5" s="20">
        <v>10385857.078</v>
      </c>
      <c r="C5" s="20">
        <v>74687.34</v>
      </c>
      <c r="D5" s="183">
        <v>7.1912543605291468</v>
      </c>
    </row>
    <row r="6" spans="1:7" x14ac:dyDescent="0.25">
      <c r="A6" s="23">
        <v>2004</v>
      </c>
      <c r="B6" s="20">
        <v>10832003.966</v>
      </c>
      <c r="C6" s="20">
        <v>75433.189999999988</v>
      </c>
      <c r="D6" s="183">
        <v>6.9639182405003917</v>
      </c>
    </row>
    <row r="7" spans="1:7" x14ac:dyDescent="0.25">
      <c r="A7" s="23">
        <v>2005</v>
      </c>
      <c r="B7" s="20">
        <v>11160492.606000001</v>
      </c>
      <c r="C7" s="20">
        <v>76508.430000000008</v>
      </c>
      <c r="D7" s="183">
        <v>6.8552914912436975</v>
      </c>
    </row>
    <row r="8" spans="1:7" x14ac:dyDescent="0.25">
      <c r="A8" s="23">
        <v>2006</v>
      </c>
      <c r="B8" s="20">
        <v>11718671.739</v>
      </c>
      <c r="C8" s="20">
        <v>77322.06</v>
      </c>
      <c r="D8" s="183">
        <v>6.5981931845287942</v>
      </c>
    </row>
    <row r="9" spans="1:7" x14ac:dyDescent="0.25">
      <c r="A9" s="23">
        <v>2007</v>
      </c>
      <c r="B9" s="20">
        <v>12087601.943</v>
      </c>
      <c r="C9" s="20">
        <v>78949.5</v>
      </c>
      <c r="D9" s="183">
        <v>6.5314443983423942</v>
      </c>
    </row>
    <row r="10" spans="1:7" x14ac:dyDescent="0.25">
      <c r="A10" s="23">
        <v>2008</v>
      </c>
      <c r="B10" s="20">
        <v>12256863.469000001</v>
      </c>
      <c r="C10" s="20">
        <v>79752.31</v>
      </c>
      <c r="D10" s="183">
        <v>6.5067470321187111</v>
      </c>
    </row>
    <row r="11" spans="1:7" x14ac:dyDescent="0.25">
      <c r="A11" s="23">
        <v>2009</v>
      </c>
      <c r="B11" s="20">
        <v>11680749.352</v>
      </c>
      <c r="C11" s="20">
        <v>80587</v>
      </c>
      <c r="D11" s="183">
        <v>6.8991292914098654</v>
      </c>
    </row>
    <row r="12" spans="1:7" x14ac:dyDescent="0.25">
      <c r="A12" s="23">
        <v>2010</v>
      </c>
      <c r="B12" s="20">
        <v>12277658.829</v>
      </c>
      <c r="C12" s="20">
        <v>80213.448999999993</v>
      </c>
      <c r="D12" s="183">
        <v>6.5332853858534259</v>
      </c>
    </row>
    <row r="13" spans="1:7" x14ac:dyDescent="0.25">
      <c r="A13" s="23">
        <v>2011</v>
      </c>
      <c r="B13" s="20">
        <v>12774242.721999999</v>
      </c>
      <c r="C13" s="20">
        <v>81588.144</v>
      </c>
      <c r="D13" s="183">
        <v>6.3869260805172923</v>
      </c>
    </row>
    <row r="14" spans="1:7" x14ac:dyDescent="0.25">
      <c r="A14" s="23">
        <v>2012</v>
      </c>
      <c r="B14" s="20">
        <v>13287534.005000001</v>
      </c>
      <c r="C14" s="20">
        <v>82733.714500000002</v>
      </c>
      <c r="D14" s="183">
        <v>6.2264160128484276</v>
      </c>
    </row>
    <row r="15" spans="1:7" x14ac:dyDescent="0.25">
      <c r="A15" s="23">
        <v>2013</v>
      </c>
      <c r="B15" s="20">
        <v>13466299.494000001</v>
      </c>
      <c r="C15" s="20">
        <v>81650</v>
      </c>
      <c r="D15" s="183">
        <v>6.0632841291239439</v>
      </c>
    </row>
    <row r="16" spans="1:7" x14ac:dyDescent="0.25">
      <c r="A16" s="23">
        <v>2014</v>
      </c>
      <c r="B16" s="20">
        <v>13769333.848999999</v>
      </c>
      <c r="C16" s="20">
        <v>84929</v>
      </c>
      <c r="D16" s="183">
        <v>6.1679817579677598</v>
      </c>
    </row>
    <row r="17" spans="1:4" x14ac:dyDescent="0.25">
      <c r="A17" s="23">
        <v>2015</v>
      </c>
      <c r="B17" s="20">
        <v>14120020.878</v>
      </c>
      <c r="C17" s="20">
        <v>85657.664000000004</v>
      </c>
      <c r="D17" s="183">
        <v>6.0663978290188476</v>
      </c>
    </row>
    <row r="18" spans="1:4" ht="78" customHeight="1" x14ac:dyDescent="0.25">
      <c r="A18" s="494" t="s">
        <v>219</v>
      </c>
      <c r="B18" s="512"/>
      <c r="C18" s="512"/>
      <c r="D18" s="512"/>
    </row>
    <row r="19" spans="1:4" ht="174" customHeight="1" x14ac:dyDescent="0.25">
      <c r="A19" s="464" t="s">
        <v>218</v>
      </c>
      <c r="B19" s="513"/>
      <c r="C19" s="513"/>
      <c r="D19" s="513"/>
    </row>
  </sheetData>
  <mergeCells count="3">
    <mergeCell ref="A1:D1"/>
    <mergeCell ref="A18:D18"/>
    <mergeCell ref="A19:D1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sqref="A1:B1"/>
    </sheetView>
  </sheetViews>
  <sheetFormatPr baseColWidth="10" defaultRowHeight="15" x14ac:dyDescent="0.25"/>
  <cols>
    <col min="1" max="1" width="18.7109375" customWidth="1"/>
    <col min="2" max="2" width="25.7109375" customWidth="1"/>
  </cols>
  <sheetData>
    <row r="1" spans="1:2" ht="39" customHeight="1" x14ac:dyDescent="0.25">
      <c r="A1" s="514" t="s">
        <v>247</v>
      </c>
      <c r="B1" s="515"/>
    </row>
    <row r="2" spans="1:2" x14ac:dyDescent="0.25">
      <c r="A2" s="89" t="s">
        <v>246</v>
      </c>
      <c r="B2" s="149" t="s">
        <v>245</v>
      </c>
    </row>
    <row r="3" spans="1:2" x14ac:dyDescent="0.25">
      <c r="A3" s="97" t="s">
        <v>244</v>
      </c>
      <c r="B3" s="267">
        <v>1.1100000000000001</v>
      </c>
    </row>
    <row r="4" spans="1:2" x14ac:dyDescent="0.25">
      <c r="A4" s="97" t="s">
        <v>243</v>
      </c>
      <c r="B4" s="268">
        <v>1.1499999999999999</v>
      </c>
    </row>
    <row r="5" spans="1:2" x14ac:dyDescent="0.25">
      <c r="A5" s="97" t="s">
        <v>242</v>
      </c>
      <c r="B5" s="268">
        <v>1.06</v>
      </c>
    </row>
    <row r="6" spans="1:2" x14ac:dyDescent="0.25">
      <c r="A6" s="97" t="s">
        <v>241</v>
      </c>
      <c r="B6" s="268">
        <v>1.1299999999999999</v>
      </c>
    </row>
    <row r="7" spans="1:2" x14ac:dyDescent="0.25">
      <c r="A7" s="97" t="s">
        <v>240</v>
      </c>
      <c r="B7" s="268">
        <v>1.26</v>
      </c>
    </row>
    <row r="8" spans="1:2" x14ac:dyDescent="0.25">
      <c r="A8" s="97" t="s">
        <v>239</v>
      </c>
      <c r="B8" s="268">
        <v>1.33</v>
      </c>
    </row>
    <row r="9" spans="1:2" x14ac:dyDescent="0.25">
      <c r="A9" s="97" t="s">
        <v>238</v>
      </c>
      <c r="B9" s="268">
        <v>1.45</v>
      </c>
    </row>
    <row r="10" spans="1:2" x14ac:dyDescent="0.25">
      <c r="A10" s="97" t="s">
        <v>237</v>
      </c>
      <c r="B10" s="268">
        <v>1.34</v>
      </c>
    </row>
    <row r="11" spans="1:2" x14ac:dyDescent="0.25">
      <c r="A11" s="97" t="s">
        <v>236</v>
      </c>
      <c r="B11" s="41">
        <v>1.5</v>
      </c>
    </row>
    <row r="12" spans="1:2" x14ac:dyDescent="0.25">
      <c r="A12" s="97" t="s">
        <v>235</v>
      </c>
      <c r="B12" s="268">
        <v>1.68</v>
      </c>
    </row>
    <row r="13" spans="1:2" x14ac:dyDescent="0.25">
      <c r="A13" s="97" t="s">
        <v>234</v>
      </c>
      <c r="B13" s="268">
        <v>1.46</v>
      </c>
    </row>
    <row r="14" spans="1:2" x14ac:dyDescent="0.25">
      <c r="A14" s="97" t="s">
        <v>233</v>
      </c>
      <c r="B14" s="268">
        <v>1.41</v>
      </c>
    </row>
    <row r="15" spans="1:2" x14ac:dyDescent="0.25">
      <c r="A15" s="97" t="s">
        <v>232</v>
      </c>
      <c r="B15" s="268">
        <v>1.52</v>
      </c>
    </row>
    <row r="16" spans="1:2" x14ac:dyDescent="0.25">
      <c r="A16" s="97" t="s">
        <v>231</v>
      </c>
      <c r="B16" s="268">
        <v>1.46</v>
      </c>
    </row>
    <row r="17" spans="1:2" x14ac:dyDescent="0.25">
      <c r="A17" s="97" t="s">
        <v>230</v>
      </c>
      <c r="B17" s="268">
        <v>1.37</v>
      </c>
    </row>
    <row r="18" spans="1:2" x14ac:dyDescent="0.25">
      <c r="A18" s="97" t="s">
        <v>229</v>
      </c>
      <c r="B18" s="268">
        <v>1.55</v>
      </c>
    </row>
    <row r="19" spans="1:2" x14ac:dyDescent="0.25">
      <c r="A19" s="97" t="s">
        <v>228</v>
      </c>
      <c r="B19" s="267">
        <v>1.22</v>
      </c>
    </row>
    <row r="20" spans="1:2" x14ac:dyDescent="0.25">
      <c r="A20" s="97" t="s">
        <v>227</v>
      </c>
      <c r="B20" s="267">
        <v>1.86</v>
      </c>
    </row>
    <row r="21" spans="1:2" x14ac:dyDescent="0.25">
      <c r="A21" s="97" t="s">
        <v>226</v>
      </c>
      <c r="B21" s="266">
        <v>1.8360000000000001</v>
      </c>
    </row>
    <row r="22" spans="1:2" x14ac:dyDescent="0.25">
      <c r="A22" s="97" t="s">
        <v>225</v>
      </c>
      <c r="B22" s="266">
        <v>1.79</v>
      </c>
    </row>
    <row r="23" spans="1:2" ht="79.5" customHeight="1" x14ac:dyDescent="0.25">
      <c r="A23" s="516" t="s">
        <v>224</v>
      </c>
      <c r="B23" s="517"/>
    </row>
    <row r="24" spans="1:2" ht="75.75" customHeight="1" x14ac:dyDescent="0.25">
      <c r="A24" s="518" t="s">
        <v>223</v>
      </c>
      <c r="B24" s="518"/>
    </row>
  </sheetData>
  <mergeCells count="3">
    <mergeCell ref="A1:B1"/>
    <mergeCell ref="A23:B23"/>
    <mergeCell ref="A24:B2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RowHeight="15" x14ac:dyDescent="0.25"/>
  <cols>
    <col min="1" max="1" width="12.7109375" customWidth="1"/>
    <col min="2" max="4" width="20.7109375" customWidth="1"/>
  </cols>
  <sheetData>
    <row r="1" spans="1:4" ht="48" customHeight="1" x14ac:dyDescent="0.25">
      <c r="A1" s="519" t="s">
        <v>253</v>
      </c>
      <c r="B1" s="520"/>
      <c r="C1" s="520"/>
      <c r="D1" s="520"/>
    </row>
    <row r="2" spans="1:4" ht="51" x14ac:dyDescent="0.25">
      <c r="A2" s="89" t="s">
        <v>1</v>
      </c>
      <c r="B2" s="149" t="s">
        <v>252</v>
      </c>
      <c r="C2" s="149" t="s">
        <v>251</v>
      </c>
      <c r="D2" s="149" t="s">
        <v>250</v>
      </c>
    </row>
    <row r="3" spans="1:4" x14ac:dyDescent="0.25">
      <c r="A3" s="23">
        <v>1995</v>
      </c>
      <c r="B3" s="273" t="s">
        <v>77</v>
      </c>
      <c r="C3" s="273">
        <v>76738928</v>
      </c>
      <c r="D3" s="273" t="s">
        <v>77</v>
      </c>
    </row>
    <row r="4" spans="1:4" x14ac:dyDescent="0.25">
      <c r="A4" s="23">
        <v>2000</v>
      </c>
      <c r="B4" s="273">
        <v>8291000</v>
      </c>
      <c r="C4" s="273">
        <v>87202025</v>
      </c>
      <c r="D4" s="272">
        <v>95.078067281121051</v>
      </c>
    </row>
    <row r="5" spans="1:4" x14ac:dyDescent="0.25">
      <c r="A5" s="23">
        <v>2005</v>
      </c>
      <c r="B5" s="273">
        <v>10702000</v>
      </c>
      <c r="C5" s="273">
        <v>89223751</v>
      </c>
      <c r="D5" s="272">
        <v>119.94564093141523</v>
      </c>
    </row>
    <row r="6" spans="1:4" x14ac:dyDescent="0.25">
      <c r="A6" s="271">
        <v>2010</v>
      </c>
      <c r="B6" s="270">
        <v>11443100</v>
      </c>
      <c r="C6" s="270">
        <v>100547584</v>
      </c>
      <c r="D6" s="269">
        <v>113.811121643454</v>
      </c>
    </row>
    <row r="7" spans="1:4" ht="77.25" customHeight="1" x14ac:dyDescent="0.25">
      <c r="A7" s="459" t="s">
        <v>249</v>
      </c>
      <c r="B7" s="521"/>
      <c r="C7" s="522"/>
      <c r="D7" s="522"/>
    </row>
    <row r="8" spans="1:4" ht="28.5" customHeight="1" x14ac:dyDescent="0.25">
      <c r="A8" s="459" t="s">
        <v>248</v>
      </c>
      <c r="B8" s="521"/>
      <c r="C8" s="522"/>
      <c r="D8" s="522"/>
    </row>
  </sheetData>
  <mergeCells count="3">
    <mergeCell ref="A1:D1"/>
    <mergeCell ref="A7:D7"/>
    <mergeCell ref="A8:D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B1"/>
    </sheetView>
  </sheetViews>
  <sheetFormatPr baseColWidth="10" defaultRowHeight="15" x14ac:dyDescent="0.25"/>
  <cols>
    <col min="1" max="1" width="13.7109375" customWidth="1"/>
    <col min="2" max="2" width="31.7109375" customWidth="1"/>
  </cols>
  <sheetData>
    <row r="1" spans="1:4" ht="42" customHeight="1" x14ac:dyDescent="0.25">
      <c r="A1" s="523" t="s">
        <v>256</v>
      </c>
      <c r="B1" s="523"/>
    </row>
    <row r="2" spans="1:4" ht="25.5" x14ac:dyDescent="0.25">
      <c r="A2" s="278" t="s">
        <v>1</v>
      </c>
      <c r="B2" s="278" t="s">
        <v>255</v>
      </c>
    </row>
    <row r="3" spans="1:4" x14ac:dyDescent="0.25">
      <c r="A3" s="274">
        <v>1950</v>
      </c>
      <c r="B3" s="277">
        <v>17.742000000000001</v>
      </c>
    </row>
    <row r="4" spans="1:4" x14ac:dyDescent="0.25">
      <c r="A4" s="274">
        <v>1960</v>
      </c>
      <c r="B4" s="277">
        <v>10.991</v>
      </c>
    </row>
    <row r="5" spans="1:4" x14ac:dyDescent="0.25">
      <c r="A5" s="274">
        <v>1970</v>
      </c>
      <c r="B5" s="277">
        <v>7.94</v>
      </c>
    </row>
    <row r="6" spans="1:4" x14ac:dyDescent="0.25">
      <c r="A6" s="274">
        <v>1980</v>
      </c>
      <c r="B6" s="277">
        <v>6.1680000000000001</v>
      </c>
    </row>
    <row r="7" spans="1:4" x14ac:dyDescent="0.25">
      <c r="A7" s="274">
        <v>1990</v>
      </c>
      <c r="B7" s="277">
        <v>5.298</v>
      </c>
    </row>
    <row r="8" spans="1:4" x14ac:dyDescent="0.25">
      <c r="A8" s="274">
        <v>1995</v>
      </c>
      <c r="B8" s="277">
        <v>5.0110000000000001</v>
      </c>
    </row>
    <row r="9" spans="1:4" x14ac:dyDescent="0.25">
      <c r="A9" s="274">
        <v>2000</v>
      </c>
      <c r="B9" s="277">
        <v>4.6890000000000001</v>
      </c>
    </row>
    <row r="10" spans="1:4" x14ac:dyDescent="0.25">
      <c r="A10" s="276">
        <v>2010</v>
      </c>
      <c r="B10" s="275">
        <v>4.09</v>
      </c>
    </row>
    <row r="11" spans="1:4" x14ac:dyDescent="0.25">
      <c r="A11" s="274">
        <v>2013</v>
      </c>
      <c r="B11" s="153">
        <v>3.9820000000000002</v>
      </c>
    </row>
    <row r="12" spans="1:4" x14ac:dyDescent="0.25">
      <c r="A12" s="274">
        <v>2014</v>
      </c>
      <c r="B12" s="153">
        <v>3.7360000000000002</v>
      </c>
    </row>
    <row r="13" spans="1:4" x14ac:dyDescent="0.25">
      <c r="A13" s="274">
        <v>2015</v>
      </c>
      <c r="B13" s="153">
        <v>3.6920000000000002</v>
      </c>
      <c r="D13" s="190"/>
    </row>
    <row r="14" spans="1:4" ht="92.25" customHeight="1" x14ac:dyDescent="0.25">
      <c r="A14" s="524" t="s">
        <v>254</v>
      </c>
      <c r="B14" s="524"/>
    </row>
  </sheetData>
  <mergeCells count="2">
    <mergeCell ref="A1:B1"/>
    <mergeCell ref="A14:B1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D1"/>
    </sheetView>
  </sheetViews>
  <sheetFormatPr baseColWidth="10" defaultRowHeight="15" x14ac:dyDescent="0.25"/>
  <cols>
    <col min="1" max="1" width="12.7109375" customWidth="1"/>
    <col min="2" max="2" width="19" customWidth="1"/>
    <col min="3" max="3" width="20.7109375" customWidth="1"/>
    <col min="4" max="4" width="18.7109375" customWidth="1"/>
  </cols>
  <sheetData>
    <row r="1" spans="1:11" ht="48.75" customHeight="1" x14ac:dyDescent="0.25">
      <c r="A1" s="523" t="s">
        <v>262</v>
      </c>
      <c r="B1" s="523"/>
      <c r="C1" s="523"/>
      <c r="D1" s="523"/>
    </row>
    <row r="2" spans="1:11" ht="25.5" x14ac:dyDescent="0.25">
      <c r="A2" s="278" t="s">
        <v>1</v>
      </c>
      <c r="B2" s="278" t="s">
        <v>261</v>
      </c>
      <c r="C2" s="278" t="s">
        <v>260</v>
      </c>
      <c r="D2" s="278" t="s">
        <v>259</v>
      </c>
    </row>
    <row r="3" spans="1:11" x14ac:dyDescent="0.25">
      <c r="A3" s="274">
        <v>2001</v>
      </c>
      <c r="B3" s="288">
        <v>72564</v>
      </c>
      <c r="C3" s="288">
        <v>471891</v>
      </c>
      <c r="D3" s="287">
        <v>15.377000000000001</v>
      </c>
    </row>
    <row r="4" spans="1:11" x14ac:dyDescent="0.25">
      <c r="A4" s="276">
        <v>2002</v>
      </c>
      <c r="B4" s="290">
        <v>72643</v>
      </c>
      <c r="C4" s="290">
        <v>469199</v>
      </c>
      <c r="D4" s="289">
        <v>15.481999999999999</v>
      </c>
    </row>
    <row r="5" spans="1:11" x14ac:dyDescent="0.25">
      <c r="A5" s="274">
        <v>2003</v>
      </c>
      <c r="B5" s="288">
        <v>74688</v>
      </c>
      <c r="C5" s="288">
        <v>476456</v>
      </c>
      <c r="D5" s="287">
        <v>15.675000000000001</v>
      </c>
    </row>
    <row r="6" spans="1:11" x14ac:dyDescent="0.25">
      <c r="A6" s="274">
        <v>2004</v>
      </c>
      <c r="B6" s="288">
        <v>75430</v>
      </c>
      <c r="C6" s="288">
        <v>474637</v>
      </c>
      <c r="D6" s="287">
        <v>15.891999999999999</v>
      </c>
    </row>
    <row r="7" spans="1:11" x14ac:dyDescent="0.25">
      <c r="A7" s="274">
        <v>2005</v>
      </c>
      <c r="B7" s="288">
        <v>76508</v>
      </c>
      <c r="C7" s="288">
        <v>472194</v>
      </c>
      <c r="D7" s="287">
        <v>16.202000000000002</v>
      </c>
    </row>
    <row r="8" spans="1:11" x14ac:dyDescent="0.25">
      <c r="A8" s="274">
        <v>2006</v>
      </c>
      <c r="B8" s="288">
        <v>77320</v>
      </c>
      <c r="C8" s="288">
        <v>465137</v>
      </c>
      <c r="D8" s="287">
        <v>16.623000000000001</v>
      </c>
    </row>
    <row r="9" spans="1:11" x14ac:dyDescent="0.25">
      <c r="A9" s="274">
        <v>2007</v>
      </c>
      <c r="B9" s="288">
        <v>78950</v>
      </c>
      <c r="C9" s="288">
        <v>458100</v>
      </c>
      <c r="D9" s="287">
        <v>17.234000000000002</v>
      </c>
    </row>
    <row r="10" spans="1:11" x14ac:dyDescent="0.25">
      <c r="A10" s="274">
        <v>2008</v>
      </c>
      <c r="B10" s="288">
        <v>79753</v>
      </c>
      <c r="C10" s="288">
        <v>459351</v>
      </c>
      <c r="D10" s="287">
        <v>17.361999999999998</v>
      </c>
    </row>
    <row r="11" spans="1:11" x14ac:dyDescent="0.25">
      <c r="A11" s="274">
        <v>2009</v>
      </c>
      <c r="B11" s="288">
        <v>80587</v>
      </c>
      <c r="C11" s="288">
        <v>460237</v>
      </c>
      <c r="D11" s="287">
        <v>17.509</v>
      </c>
    </row>
    <row r="12" spans="1:11" x14ac:dyDescent="0.25">
      <c r="A12" s="274">
        <v>2010</v>
      </c>
      <c r="B12" s="288">
        <v>80213</v>
      </c>
      <c r="C12" s="288">
        <v>462583</v>
      </c>
      <c r="D12" s="287">
        <v>17.34</v>
      </c>
    </row>
    <row r="13" spans="1:11" x14ac:dyDescent="0.25">
      <c r="A13" s="274">
        <v>2011</v>
      </c>
      <c r="B13" s="288">
        <v>81588.144826999996</v>
      </c>
      <c r="C13" s="288">
        <v>471498</v>
      </c>
      <c r="D13" s="287">
        <v>17.304020000000001</v>
      </c>
    </row>
    <row r="14" spans="1:11" x14ac:dyDescent="0.25">
      <c r="A14" s="274">
        <v>2012</v>
      </c>
      <c r="B14" s="286">
        <v>82734</v>
      </c>
      <c r="C14" s="285">
        <v>471498</v>
      </c>
      <c r="D14" s="284">
        <v>17.547000000000001</v>
      </c>
    </row>
    <row r="15" spans="1:11" x14ac:dyDescent="0.25">
      <c r="A15" s="274">
        <v>2013</v>
      </c>
      <c r="B15" s="286">
        <v>81651</v>
      </c>
      <c r="C15" s="285">
        <v>471498</v>
      </c>
      <c r="D15" s="284">
        <v>17.317358716261786</v>
      </c>
      <c r="G15" s="279"/>
      <c r="H15" s="279"/>
      <c r="K15" s="153"/>
    </row>
    <row r="16" spans="1:11" x14ac:dyDescent="0.25">
      <c r="A16" s="274">
        <v>2014</v>
      </c>
      <c r="B16" s="286">
        <v>84929</v>
      </c>
      <c r="C16" s="285">
        <v>447260</v>
      </c>
      <c r="D16" s="284">
        <v>18.988731386665474</v>
      </c>
      <c r="G16" s="279"/>
      <c r="H16" s="279"/>
      <c r="K16" s="153"/>
    </row>
    <row r="17" spans="1:11" x14ac:dyDescent="0.25">
      <c r="A17" s="283">
        <v>2015</v>
      </c>
      <c r="B17" s="282">
        <v>85664</v>
      </c>
      <c r="C17" s="281">
        <v>446777</v>
      </c>
      <c r="D17" s="280">
        <v>19.173771255010887</v>
      </c>
      <c r="G17" s="279"/>
      <c r="H17" s="279"/>
      <c r="K17" s="153"/>
    </row>
    <row r="18" spans="1:11" ht="48.75" customHeight="1" x14ac:dyDescent="0.25">
      <c r="A18" s="491" t="s">
        <v>258</v>
      </c>
      <c r="B18" s="491"/>
      <c r="C18" s="491"/>
      <c r="D18" s="491"/>
    </row>
    <row r="19" spans="1:11" ht="109.5" customHeight="1" x14ac:dyDescent="0.25">
      <c r="A19" s="525" t="s">
        <v>257</v>
      </c>
      <c r="B19" s="525"/>
      <c r="C19" s="525"/>
      <c r="D19" s="525"/>
    </row>
  </sheetData>
  <mergeCells count="3">
    <mergeCell ref="A1:D1"/>
    <mergeCell ref="A18:D18"/>
    <mergeCell ref="A19:D1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workbookViewId="0">
      <selection sqref="A1:G1"/>
    </sheetView>
  </sheetViews>
  <sheetFormatPr baseColWidth="10" defaultRowHeight="15" x14ac:dyDescent="0.25"/>
  <cols>
    <col min="1" max="1" width="3.85546875" customWidth="1"/>
    <col min="2" max="2" width="25.7109375" customWidth="1"/>
    <col min="3" max="4" width="11.7109375" customWidth="1"/>
    <col min="5" max="6" width="18.7109375" customWidth="1"/>
    <col min="7" max="7" width="21.7109375" customWidth="1"/>
  </cols>
  <sheetData>
    <row r="1" spans="1:7" ht="54" customHeight="1" x14ac:dyDescent="0.25">
      <c r="A1" s="419" t="s">
        <v>295</v>
      </c>
      <c r="B1" s="419"/>
      <c r="C1" s="419"/>
      <c r="D1" s="419"/>
      <c r="E1" s="419"/>
      <c r="F1" s="419"/>
      <c r="G1" s="419"/>
    </row>
    <row r="2" spans="1:7" ht="60" x14ac:dyDescent="0.25">
      <c r="A2" s="536" t="s">
        <v>294</v>
      </c>
      <c r="B2" s="536"/>
      <c r="C2" s="296" t="s">
        <v>293</v>
      </c>
      <c r="D2" s="296" t="s">
        <v>1</v>
      </c>
      <c r="E2" s="296" t="s">
        <v>292</v>
      </c>
      <c r="F2" s="296" t="s">
        <v>291</v>
      </c>
      <c r="G2" s="296" t="s">
        <v>290</v>
      </c>
    </row>
    <row r="3" spans="1:7" x14ac:dyDescent="0.25">
      <c r="A3" s="534" t="s">
        <v>289</v>
      </c>
      <c r="B3" s="534" t="s">
        <v>288</v>
      </c>
      <c r="C3" s="534">
        <v>88</v>
      </c>
      <c r="D3" s="295">
        <v>2003</v>
      </c>
      <c r="E3" s="237">
        <v>8</v>
      </c>
      <c r="F3" s="237">
        <v>9</v>
      </c>
      <c r="G3" s="237">
        <v>2</v>
      </c>
    </row>
    <row r="4" spans="1:7" x14ac:dyDescent="0.25">
      <c r="A4" s="534"/>
      <c r="B4" s="534"/>
      <c r="C4" s="534"/>
      <c r="D4" s="295">
        <v>2004</v>
      </c>
      <c r="E4" s="237">
        <v>7</v>
      </c>
      <c r="F4" s="237">
        <v>9</v>
      </c>
      <c r="G4" s="237">
        <v>4</v>
      </c>
    </row>
    <row r="5" spans="1:7" x14ac:dyDescent="0.25">
      <c r="A5" s="534"/>
      <c r="B5" s="534"/>
      <c r="C5" s="534"/>
      <c r="D5" s="295">
        <v>2005</v>
      </c>
      <c r="E5" s="237">
        <v>7</v>
      </c>
      <c r="F5" s="237">
        <v>9</v>
      </c>
      <c r="G5" s="237">
        <v>4</v>
      </c>
    </row>
    <row r="6" spans="1:7" x14ac:dyDescent="0.25">
      <c r="A6" s="534"/>
      <c r="B6" s="534"/>
      <c r="C6" s="534"/>
      <c r="D6" s="295">
        <v>2006</v>
      </c>
      <c r="E6" s="237">
        <v>7</v>
      </c>
      <c r="F6" s="237">
        <v>9</v>
      </c>
      <c r="G6" s="237">
        <v>4</v>
      </c>
    </row>
    <row r="7" spans="1:7" x14ac:dyDescent="0.25">
      <c r="A7" s="534"/>
      <c r="B7" s="534"/>
      <c r="C7" s="534"/>
      <c r="D7" s="295">
        <v>2007</v>
      </c>
      <c r="E7" s="237">
        <v>7</v>
      </c>
      <c r="F7" s="237">
        <v>9</v>
      </c>
      <c r="G7" s="237">
        <v>4</v>
      </c>
    </row>
    <row r="8" spans="1:7" x14ac:dyDescent="0.25">
      <c r="A8" s="534"/>
      <c r="B8" s="534"/>
      <c r="C8" s="534"/>
      <c r="D8" s="295">
        <v>2008</v>
      </c>
      <c r="E8" s="237">
        <v>8</v>
      </c>
      <c r="F8" s="237">
        <v>9</v>
      </c>
      <c r="G8" s="237">
        <v>5</v>
      </c>
    </row>
    <row r="9" spans="1:7" x14ac:dyDescent="0.25">
      <c r="A9" s="534"/>
      <c r="B9" s="534"/>
      <c r="C9" s="534"/>
      <c r="D9" s="295">
        <v>2009</v>
      </c>
      <c r="E9" s="237">
        <v>8</v>
      </c>
      <c r="F9" s="237">
        <v>9</v>
      </c>
      <c r="G9" s="237">
        <v>5</v>
      </c>
    </row>
    <row r="10" spans="1:7" x14ac:dyDescent="0.25">
      <c r="A10" s="534"/>
      <c r="B10" s="534"/>
      <c r="C10" s="534"/>
      <c r="D10" s="295">
        <v>2010</v>
      </c>
      <c r="E10" s="293">
        <v>13</v>
      </c>
      <c r="F10" s="293">
        <v>10</v>
      </c>
      <c r="G10" s="293">
        <v>5</v>
      </c>
    </row>
    <row r="11" spans="1:7" x14ac:dyDescent="0.25">
      <c r="A11" s="534"/>
      <c r="B11" s="534"/>
      <c r="C11" s="534"/>
      <c r="D11" s="295">
        <v>2011</v>
      </c>
      <c r="E11" s="237">
        <v>13</v>
      </c>
      <c r="F11" s="237">
        <v>10</v>
      </c>
      <c r="G11" s="237">
        <v>5</v>
      </c>
    </row>
    <row r="12" spans="1:7" x14ac:dyDescent="0.25">
      <c r="A12" s="534"/>
      <c r="B12" s="534"/>
      <c r="C12" s="534"/>
      <c r="D12" s="295">
        <v>2012</v>
      </c>
      <c r="E12" s="237">
        <v>15</v>
      </c>
      <c r="F12" s="237">
        <v>10</v>
      </c>
      <c r="G12" s="237">
        <v>5</v>
      </c>
    </row>
    <row r="13" spans="1:7" x14ac:dyDescent="0.25">
      <c r="A13" s="534"/>
      <c r="B13" s="534"/>
      <c r="C13" s="534"/>
      <c r="D13" s="295">
        <v>2013</v>
      </c>
      <c r="E13" s="237">
        <v>15</v>
      </c>
      <c r="F13" s="237">
        <v>10</v>
      </c>
      <c r="G13" s="237">
        <v>4</v>
      </c>
    </row>
    <row r="14" spans="1:7" x14ac:dyDescent="0.25">
      <c r="A14" s="534"/>
      <c r="B14" s="534"/>
      <c r="C14" s="534"/>
      <c r="D14" s="295">
        <v>2014</v>
      </c>
      <c r="E14" s="237">
        <v>15</v>
      </c>
      <c r="F14" s="237">
        <v>10</v>
      </c>
      <c r="G14" s="237">
        <v>4</v>
      </c>
    </row>
    <row r="15" spans="1:7" x14ac:dyDescent="0.25">
      <c r="A15" s="504"/>
      <c r="B15" s="504"/>
      <c r="C15" s="504"/>
      <c r="D15" s="292">
        <v>2015</v>
      </c>
      <c r="E15" s="294">
        <v>14</v>
      </c>
      <c r="F15" s="294">
        <v>11</v>
      </c>
      <c r="G15" s="294">
        <v>5</v>
      </c>
    </row>
    <row r="16" spans="1:7" x14ac:dyDescent="0.25">
      <c r="A16" s="534" t="s">
        <v>287</v>
      </c>
      <c r="B16" s="535" t="s">
        <v>286</v>
      </c>
      <c r="C16" s="533">
        <v>62</v>
      </c>
      <c r="D16" s="208">
        <v>2003</v>
      </c>
      <c r="E16">
        <v>17</v>
      </c>
      <c r="F16">
        <v>5</v>
      </c>
      <c r="G16">
        <v>0</v>
      </c>
    </row>
    <row r="17" spans="1:7" x14ac:dyDescent="0.25">
      <c r="A17" s="527"/>
      <c r="B17" s="529"/>
      <c r="C17" s="531"/>
      <c r="D17" s="208">
        <v>2004</v>
      </c>
      <c r="E17">
        <v>18</v>
      </c>
      <c r="F17">
        <v>5</v>
      </c>
      <c r="G17">
        <v>0</v>
      </c>
    </row>
    <row r="18" spans="1:7" x14ac:dyDescent="0.25">
      <c r="A18" s="527"/>
      <c r="B18" s="529"/>
      <c r="C18" s="531"/>
      <c r="D18" s="208">
        <v>2005</v>
      </c>
      <c r="E18">
        <v>18</v>
      </c>
      <c r="F18">
        <v>5</v>
      </c>
      <c r="G18">
        <v>0</v>
      </c>
    </row>
    <row r="19" spans="1:7" x14ac:dyDescent="0.25">
      <c r="A19" s="527"/>
      <c r="B19" s="529"/>
      <c r="C19" s="531"/>
      <c r="D19" s="208">
        <v>2006</v>
      </c>
      <c r="E19">
        <v>15</v>
      </c>
      <c r="F19">
        <v>5</v>
      </c>
      <c r="G19">
        <v>0</v>
      </c>
    </row>
    <row r="20" spans="1:7" x14ac:dyDescent="0.25">
      <c r="A20" s="527"/>
      <c r="B20" s="529"/>
      <c r="C20" s="531"/>
      <c r="D20" s="208">
        <v>2007</v>
      </c>
      <c r="E20">
        <v>13</v>
      </c>
      <c r="F20">
        <v>5</v>
      </c>
      <c r="G20">
        <v>0</v>
      </c>
    </row>
    <row r="21" spans="1:7" x14ac:dyDescent="0.25">
      <c r="A21" s="527"/>
      <c r="B21" s="529"/>
      <c r="C21" s="531"/>
      <c r="D21" s="208">
        <v>2008</v>
      </c>
      <c r="E21">
        <v>13</v>
      </c>
      <c r="F21">
        <v>5</v>
      </c>
      <c r="G21">
        <v>0</v>
      </c>
    </row>
    <row r="22" spans="1:7" x14ac:dyDescent="0.25">
      <c r="A22" s="527"/>
      <c r="B22" s="529"/>
      <c r="C22" s="531"/>
      <c r="D22" s="208">
        <v>2009</v>
      </c>
      <c r="E22">
        <v>13</v>
      </c>
      <c r="F22">
        <v>5</v>
      </c>
      <c r="G22">
        <v>0</v>
      </c>
    </row>
    <row r="23" spans="1:7" x14ac:dyDescent="0.25">
      <c r="A23" s="527"/>
      <c r="B23" s="529"/>
      <c r="C23" s="531"/>
      <c r="D23" s="208">
        <v>2010</v>
      </c>
      <c r="E23" s="293">
        <v>10</v>
      </c>
      <c r="F23" s="293">
        <v>5</v>
      </c>
      <c r="G23">
        <v>0</v>
      </c>
    </row>
    <row r="24" spans="1:7" x14ac:dyDescent="0.25">
      <c r="A24" s="527"/>
      <c r="B24" s="529"/>
      <c r="C24" s="531"/>
      <c r="D24" s="295">
        <v>2011</v>
      </c>
      <c r="E24" s="237">
        <v>10</v>
      </c>
      <c r="F24" s="237">
        <v>5</v>
      </c>
      <c r="G24" s="237">
        <v>0</v>
      </c>
    </row>
    <row r="25" spans="1:7" x14ac:dyDescent="0.25">
      <c r="A25" s="527"/>
      <c r="B25" s="529"/>
      <c r="C25" s="531"/>
      <c r="D25" s="295">
        <v>2012</v>
      </c>
      <c r="E25" s="237">
        <v>10</v>
      </c>
      <c r="F25" s="237">
        <v>5</v>
      </c>
      <c r="G25" s="237">
        <v>0</v>
      </c>
    </row>
    <row r="26" spans="1:7" x14ac:dyDescent="0.25">
      <c r="A26" s="527"/>
      <c r="B26" s="529"/>
      <c r="C26" s="531"/>
      <c r="D26" s="295">
        <v>2013</v>
      </c>
      <c r="E26" s="237">
        <v>10</v>
      </c>
      <c r="F26" s="237">
        <v>5</v>
      </c>
      <c r="G26" s="237">
        <v>0</v>
      </c>
    </row>
    <row r="27" spans="1:7" x14ac:dyDescent="0.25">
      <c r="A27" s="527"/>
      <c r="B27" s="529"/>
      <c r="C27" s="531"/>
      <c r="D27" s="295">
        <v>2014</v>
      </c>
      <c r="E27" s="237">
        <v>10</v>
      </c>
      <c r="F27" s="237">
        <v>5</v>
      </c>
      <c r="G27" s="237">
        <v>0</v>
      </c>
    </row>
    <row r="28" spans="1:7" x14ac:dyDescent="0.25">
      <c r="A28" s="504"/>
      <c r="B28" s="466"/>
      <c r="C28" s="532"/>
      <c r="D28" s="292">
        <v>2015</v>
      </c>
      <c r="E28" s="294">
        <v>10</v>
      </c>
      <c r="F28" s="294">
        <v>5</v>
      </c>
      <c r="G28" s="294">
        <v>0</v>
      </c>
    </row>
    <row r="29" spans="1:7" x14ac:dyDescent="0.25">
      <c r="A29" s="526" t="s">
        <v>285</v>
      </c>
      <c r="B29" s="528" t="s">
        <v>284</v>
      </c>
      <c r="C29" s="530">
        <v>24</v>
      </c>
      <c r="D29" s="208">
        <v>2003</v>
      </c>
      <c r="E29">
        <v>1</v>
      </c>
      <c r="F29">
        <v>0</v>
      </c>
      <c r="G29">
        <v>0</v>
      </c>
    </row>
    <row r="30" spans="1:7" x14ac:dyDescent="0.25">
      <c r="A30" s="527"/>
      <c r="B30" s="529"/>
      <c r="C30" s="531"/>
      <c r="D30" s="208">
        <v>2004</v>
      </c>
      <c r="E30">
        <v>1</v>
      </c>
      <c r="F30">
        <v>0</v>
      </c>
      <c r="G30">
        <v>0</v>
      </c>
    </row>
    <row r="31" spans="1:7" x14ac:dyDescent="0.25">
      <c r="A31" s="527"/>
      <c r="B31" s="529"/>
      <c r="C31" s="531"/>
      <c r="D31" s="208">
        <v>2005</v>
      </c>
      <c r="E31">
        <v>1</v>
      </c>
      <c r="F31">
        <v>0</v>
      </c>
      <c r="G31">
        <v>0</v>
      </c>
    </row>
    <row r="32" spans="1:7" x14ac:dyDescent="0.25">
      <c r="A32" s="527"/>
      <c r="B32" s="529"/>
      <c r="C32" s="531"/>
      <c r="D32" s="208">
        <v>2006</v>
      </c>
      <c r="E32">
        <v>1</v>
      </c>
      <c r="F32">
        <v>0</v>
      </c>
      <c r="G32">
        <v>0</v>
      </c>
    </row>
    <row r="33" spans="1:7" x14ac:dyDescent="0.25">
      <c r="A33" s="527"/>
      <c r="B33" s="529"/>
      <c r="C33" s="531"/>
      <c r="D33" s="208">
        <v>2007</v>
      </c>
      <c r="E33">
        <v>2</v>
      </c>
      <c r="F33">
        <v>0</v>
      </c>
      <c r="G33">
        <v>0</v>
      </c>
    </row>
    <row r="34" spans="1:7" x14ac:dyDescent="0.25">
      <c r="A34" s="527"/>
      <c r="B34" s="529"/>
      <c r="C34" s="531"/>
      <c r="D34" s="208">
        <v>2008</v>
      </c>
      <c r="E34">
        <v>2</v>
      </c>
      <c r="F34">
        <v>0</v>
      </c>
      <c r="G34">
        <v>0</v>
      </c>
    </row>
    <row r="35" spans="1:7" x14ac:dyDescent="0.25">
      <c r="A35" s="527"/>
      <c r="B35" s="529"/>
      <c r="C35" s="531"/>
      <c r="D35" s="208">
        <v>2009</v>
      </c>
      <c r="E35">
        <v>2</v>
      </c>
      <c r="F35">
        <v>0</v>
      </c>
      <c r="G35">
        <v>0</v>
      </c>
    </row>
    <row r="36" spans="1:7" x14ac:dyDescent="0.25">
      <c r="A36" s="527"/>
      <c r="B36" s="529"/>
      <c r="C36" s="531"/>
      <c r="D36" s="208">
        <v>2010</v>
      </c>
      <c r="E36">
        <v>2</v>
      </c>
      <c r="F36">
        <v>0</v>
      </c>
      <c r="G36">
        <v>0</v>
      </c>
    </row>
    <row r="37" spans="1:7" x14ac:dyDescent="0.25">
      <c r="A37" s="527"/>
      <c r="B37" s="529"/>
      <c r="C37" s="531"/>
      <c r="D37" s="208">
        <v>2011</v>
      </c>
      <c r="E37">
        <v>2</v>
      </c>
      <c r="F37">
        <v>0</v>
      </c>
      <c r="G37">
        <v>0</v>
      </c>
    </row>
    <row r="38" spans="1:7" x14ac:dyDescent="0.25">
      <c r="A38" s="527"/>
      <c r="B38" s="529"/>
      <c r="C38" s="531"/>
      <c r="D38" s="208">
        <v>2012</v>
      </c>
      <c r="E38">
        <v>2</v>
      </c>
      <c r="F38">
        <v>0</v>
      </c>
      <c r="G38">
        <v>0</v>
      </c>
    </row>
    <row r="39" spans="1:7" x14ac:dyDescent="0.25">
      <c r="A39" s="527"/>
      <c r="B39" s="529"/>
      <c r="C39" s="531"/>
      <c r="D39" s="295">
        <v>2013</v>
      </c>
      <c r="E39" s="237">
        <v>2</v>
      </c>
      <c r="F39" s="237">
        <v>0</v>
      </c>
      <c r="G39" s="237">
        <v>0</v>
      </c>
    </row>
    <row r="40" spans="1:7" x14ac:dyDescent="0.25">
      <c r="A40" s="527"/>
      <c r="B40" s="529"/>
      <c r="C40" s="531"/>
      <c r="D40" s="295">
        <v>2014</v>
      </c>
      <c r="E40" s="237">
        <v>2</v>
      </c>
      <c r="F40" s="237">
        <v>0</v>
      </c>
      <c r="G40" s="237">
        <v>0</v>
      </c>
    </row>
    <row r="41" spans="1:7" x14ac:dyDescent="0.25">
      <c r="A41" s="504"/>
      <c r="B41" s="466"/>
      <c r="C41" s="532"/>
      <c r="D41" s="292">
        <v>2015</v>
      </c>
      <c r="E41" s="294">
        <v>2</v>
      </c>
      <c r="F41" s="294">
        <v>0</v>
      </c>
      <c r="G41" s="294">
        <v>0</v>
      </c>
    </row>
    <row r="42" spans="1:7" x14ac:dyDescent="0.25">
      <c r="A42" s="526" t="s">
        <v>283</v>
      </c>
      <c r="B42" s="528" t="s">
        <v>282</v>
      </c>
      <c r="C42" s="530">
        <v>45</v>
      </c>
      <c r="D42" s="208">
        <v>2003</v>
      </c>
      <c r="E42">
        <v>2</v>
      </c>
      <c r="F42">
        <v>0</v>
      </c>
      <c r="G42">
        <v>0</v>
      </c>
    </row>
    <row r="43" spans="1:7" x14ac:dyDescent="0.25">
      <c r="A43" s="527"/>
      <c r="B43" s="529"/>
      <c r="C43" s="531"/>
      <c r="D43" s="208">
        <v>2004</v>
      </c>
      <c r="E43">
        <v>2</v>
      </c>
      <c r="F43">
        <v>0</v>
      </c>
      <c r="G43">
        <v>0</v>
      </c>
    </row>
    <row r="44" spans="1:7" x14ac:dyDescent="0.25">
      <c r="A44" s="527"/>
      <c r="B44" s="529"/>
      <c r="C44" s="531"/>
      <c r="D44" s="208">
        <v>2005</v>
      </c>
      <c r="E44">
        <v>2</v>
      </c>
      <c r="F44">
        <v>0</v>
      </c>
      <c r="G44">
        <v>0</v>
      </c>
    </row>
    <row r="45" spans="1:7" x14ac:dyDescent="0.25">
      <c r="A45" s="527"/>
      <c r="B45" s="529"/>
      <c r="C45" s="531"/>
      <c r="D45" s="208">
        <v>2006</v>
      </c>
      <c r="E45">
        <v>2</v>
      </c>
      <c r="F45">
        <v>0</v>
      </c>
      <c r="G45">
        <v>0</v>
      </c>
    </row>
    <row r="46" spans="1:7" x14ac:dyDescent="0.25">
      <c r="A46" s="527"/>
      <c r="B46" s="529"/>
      <c r="C46" s="531"/>
      <c r="D46" s="208">
        <v>2007</v>
      </c>
      <c r="E46">
        <v>2</v>
      </c>
      <c r="F46">
        <v>0</v>
      </c>
      <c r="G46">
        <v>0</v>
      </c>
    </row>
    <row r="47" spans="1:7" x14ac:dyDescent="0.25">
      <c r="A47" s="527"/>
      <c r="B47" s="529"/>
      <c r="C47" s="531"/>
      <c r="D47" s="208">
        <v>2008</v>
      </c>
      <c r="E47">
        <v>2</v>
      </c>
      <c r="F47">
        <v>0</v>
      </c>
      <c r="G47">
        <v>0</v>
      </c>
    </row>
    <row r="48" spans="1:7" x14ac:dyDescent="0.25">
      <c r="A48" s="527"/>
      <c r="B48" s="529"/>
      <c r="C48" s="531"/>
      <c r="D48" s="208">
        <v>2009</v>
      </c>
      <c r="E48">
        <v>2</v>
      </c>
      <c r="F48">
        <v>0</v>
      </c>
      <c r="G48">
        <v>0</v>
      </c>
    </row>
    <row r="49" spans="1:7" x14ac:dyDescent="0.25">
      <c r="A49" s="527"/>
      <c r="B49" s="529"/>
      <c r="C49" s="531"/>
      <c r="D49" s="208">
        <v>2010</v>
      </c>
      <c r="E49">
        <v>2</v>
      </c>
      <c r="F49">
        <v>0</v>
      </c>
      <c r="G49">
        <v>0</v>
      </c>
    </row>
    <row r="50" spans="1:7" x14ac:dyDescent="0.25">
      <c r="A50" s="527"/>
      <c r="B50" s="529"/>
      <c r="C50" s="531"/>
      <c r="D50" s="208">
        <v>2011</v>
      </c>
      <c r="E50">
        <v>2</v>
      </c>
      <c r="F50">
        <v>0</v>
      </c>
      <c r="G50">
        <v>0</v>
      </c>
    </row>
    <row r="51" spans="1:7" x14ac:dyDescent="0.25">
      <c r="A51" s="527"/>
      <c r="B51" s="529"/>
      <c r="C51" s="531"/>
      <c r="D51" s="208">
        <v>2012</v>
      </c>
      <c r="E51">
        <v>1</v>
      </c>
      <c r="F51">
        <v>0</v>
      </c>
      <c r="G51">
        <v>0</v>
      </c>
    </row>
    <row r="52" spans="1:7" x14ac:dyDescent="0.25">
      <c r="A52" s="527"/>
      <c r="B52" s="529"/>
      <c r="C52" s="531"/>
      <c r="D52" s="295">
        <v>2013</v>
      </c>
      <c r="E52" s="237">
        <v>1</v>
      </c>
      <c r="F52" s="237">
        <v>0</v>
      </c>
      <c r="G52" s="237">
        <v>0</v>
      </c>
    </row>
    <row r="53" spans="1:7" x14ac:dyDescent="0.25">
      <c r="A53" s="527"/>
      <c r="B53" s="529"/>
      <c r="C53" s="531"/>
      <c r="D53" s="295">
        <v>2014</v>
      </c>
      <c r="E53" s="237">
        <v>1</v>
      </c>
      <c r="F53" s="237">
        <v>0</v>
      </c>
      <c r="G53" s="237">
        <v>0</v>
      </c>
    </row>
    <row r="54" spans="1:7" x14ac:dyDescent="0.25">
      <c r="A54" s="504"/>
      <c r="B54" s="466"/>
      <c r="C54" s="532"/>
      <c r="D54" s="292">
        <v>2015</v>
      </c>
      <c r="E54" s="294">
        <v>1</v>
      </c>
      <c r="F54" s="294">
        <v>0</v>
      </c>
      <c r="G54" s="294">
        <v>0</v>
      </c>
    </row>
    <row r="55" spans="1:7" x14ac:dyDescent="0.25">
      <c r="A55" s="526" t="s">
        <v>281</v>
      </c>
      <c r="B55" s="528" t="s">
        <v>280</v>
      </c>
      <c r="C55" s="530">
        <v>36</v>
      </c>
      <c r="D55" s="208">
        <v>2003</v>
      </c>
      <c r="E55">
        <v>0</v>
      </c>
      <c r="F55">
        <v>0</v>
      </c>
      <c r="G55">
        <v>0</v>
      </c>
    </row>
    <row r="56" spans="1:7" x14ac:dyDescent="0.25">
      <c r="A56" s="527"/>
      <c r="B56" s="529"/>
      <c r="C56" s="531"/>
      <c r="D56" s="208">
        <v>2004</v>
      </c>
      <c r="E56">
        <v>0</v>
      </c>
      <c r="F56">
        <v>0</v>
      </c>
      <c r="G56">
        <v>0</v>
      </c>
    </row>
    <row r="57" spans="1:7" x14ac:dyDescent="0.25">
      <c r="A57" s="527"/>
      <c r="B57" s="529"/>
      <c r="C57" s="531"/>
      <c r="D57" s="208">
        <v>2005</v>
      </c>
      <c r="E57">
        <v>0</v>
      </c>
      <c r="F57">
        <v>0</v>
      </c>
      <c r="G57">
        <v>0</v>
      </c>
    </row>
    <row r="58" spans="1:7" x14ac:dyDescent="0.25">
      <c r="A58" s="527"/>
      <c r="B58" s="529"/>
      <c r="C58" s="531"/>
      <c r="D58" s="208">
        <v>2006</v>
      </c>
      <c r="E58">
        <v>0</v>
      </c>
      <c r="F58">
        <v>0</v>
      </c>
      <c r="G58">
        <v>0</v>
      </c>
    </row>
    <row r="59" spans="1:7" x14ac:dyDescent="0.25">
      <c r="A59" s="527"/>
      <c r="B59" s="529"/>
      <c r="C59" s="531"/>
      <c r="D59" s="208">
        <v>2007</v>
      </c>
      <c r="E59">
        <v>0</v>
      </c>
      <c r="F59">
        <v>0</v>
      </c>
      <c r="G59">
        <v>0</v>
      </c>
    </row>
    <row r="60" spans="1:7" x14ac:dyDescent="0.25">
      <c r="A60" s="527"/>
      <c r="B60" s="529"/>
      <c r="C60" s="531"/>
      <c r="D60" s="208">
        <v>2008</v>
      </c>
      <c r="E60">
        <v>0</v>
      </c>
      <c r="F60">
        <v>0</v>
      </c>
      <c r="G60">
        <v>0</v>
      </c>
    </row>
    <row r="61" spans="1:7" x14ac:dyDescent="0.25">
      <c r="A61" s="527"/>
      <c r="B61" s="529"/>
      <c r="C61" s="531"/>
      <c r="D61" s="208">
        <v>2009</v>
      </c>
      <c r="E61">
        <v>0</v>
      </c>
      <c r="F61">
        <v>0</v>
      </c>
      <c r="G61">
        <v>0</v>
      </c>
    </row>
    <row r="62" spans="1:7" x14ac:dyDescent="0.25">
      <c r="A62" s="527"/>
      <c r="B62" s="529"/>
      <c r="C62" s="531"/>
      <c r="D62" s="208">
        <v>2010</v>
      </c>
      <c r="E62">
        <v>0</v>
      </c>
      <c r="F62">
        <v>0</v>
      </c>
      <c r="G62">
        <v>0</v>
      </c>
    </row>
    <row r="63" spans="1:7" x14ac:dyDescent="0.25">
      <c r="A63" s="527"/>
      <c r="B63" s="529"/>
      <c r="C63" s="531"/>
      <c r="D63" s="208">
        <v>2011</v>
      </c>
      <c r="E63">
        <v>0</v>
      </c>
      <c r="F63">
        <v>0</v>
      </c>
      <c r="G63">
        <v>0</v>
      </c>
    </row>
    <row r="64" spans="1:7" x14ac:dyDescent="0.25">
      <c r="A64" s="527"/>
      <c r="B64" s="529"/>
      <c r="C64" s="531"/>
      <c r="D64" s="208">
        <v>2012</v>
      </c>
      <c r="E64">
        <v>0</v>
      </c>
      <c r="F64">
        <v>0</v>
      </c>
      <c r="G64">
        <v>0</v>
      </c>
    </row>
    <row r="65" spans="1:7" x14ac:dyDescent="0.25">
      <c r="A65" s="527"/>
      <c r="B65" s="529"/>
      <c r="C65" s="531"/>
      <c r="D65" s="208">
        <v>2012</v>
      </c>
      <c r="E65">
        <v>0</v>
      </c>
      <c r="F65">
        <v>0</v>
      </c>
      <c r="G65">
        <v>0</v>
      </c>
    </row>
    <row r="66" spans="1:7" x14ac:dyDescent="0.25">
      <c r="A66" s="527"/>
      <c r="B66" s="529"/>
      <c r="C66" s="531"/>
      <c r="D66" s="295">
        <v>2013</v>
      </c>
      <c r="E66" s="237">
        <v>0</v>
      </c>
      <c r="F66" s="237">
        <v>0</v>
      </c>
      <c r="G66" s="237">
        <v>0</v>
      </c>
    </row>
    <row r="67" spans="1:7" x14ac:dyDescent="0.25">
      <c r="A67" s="527"/>
      <c r="B67" s="529"/>
      <c r="C67" s="531"/>
      <c r="D67" s="295">
        <v>2014</v>
      </c>
      <c r="E67" s="237">
        <v>0</v>
      </c>
      <c r="F67" s="237">
        <v>0</v>
      </c>
      <c r="G67" s="237">
        <v>0</v>
      </c>
    </row>
    <row r="68" spans="1:7" x14ac:dyDescent="0.25">
      <c r="A68" s="504"/>
      <c r="B68" s="466"/>
      <c r="C68" s="532"/>
      <c r="D68" s="292">
        <v>2015</v>
      </c>
      <c r="E68" s="294">
        <v>0</v>
      </c>
      <c r="F68" s="294">
        <v>0</v>
      </c>
      <c r="G68" s="294">
        <v>0</v>
      </c>
    </row>
    <row r="69" spans="1:7" x14ac:dyDescent="0.25">
      <c r="A69" s="526" t="s">
        <v>279</v>
      </c>
      <c r="B69" s="528" t="s">
        <v>278</v>
      </c>
      <c r="C69" s="530">
        <v>102</v>
      </c>
      <c r="D69" s="208">
        <v>2003</v>
      </c>
      <c r="E69">
        <v>16</v>
      </c>
      <c r="F69">
        <v>0</v>
      </c>
      <c r="G69">
        <v>3</v>
      </c>
    </row>
    <row r="70" spans="1:7" x14ac:dyDescent="0.25">
      <c r="A70" s="527"/>
      <c r="B70" s="529"/>
      <c r="C70" s="531"/>
      <c r="D70" s="208">
        <v>2004</v>
      </c>
      <c r="E70">
        <v>16</v>
      </c>
      <c r="F70">
        <v>0</v>
      </c>
      <c r="G70">
        <v>4</v>
      </c>
    </row>
    <row r="71" spans="1:7" x14ac:dyDescent="0.25">
      <c r="A71" s="527"/>
      <c r="B71" s="529"/>
      <c r="C71" s="531"/>
      <c r="D71" s="208">
        <v>2005</v>
      </c>
      <c r="E71">
        <v>16</v>
      </c>
      <c r="F71">
        <v>0</v>
      </c>
      <c r="G71">
        <v>4</v>
      </c>
    </row>
    <row r="72" spans="1:7" x14ac:dyDescent="0.25">
      <c r="A72" s="527"/>
      <c r="B72" s="529"/>
      <c r="C72" s="531"/>
      <c r="D72" s="208">
        <v>2006</v>
      </c>
      <c r="E72">
        <v>16</v>
      </c>
      <c r="F72">
        <v>0</v>
      </c>
      <c r="G72">
        <v>4</v>
      </c>
    </row>
    <row r="73" spans="1:7" x14ac:dyDescent="0.25">
      <c r="A73" s="527"/>
      <c r="B73" s="529"/>
      <c r="C73" s="531"/>
      <c r="D73" s="208">
        <v>2007</v>
      </c>
      <c r="E73">
        <v>15</v>
      </c>
      <c r="F73">
        <v>0</v>
      </c>
      <c r="G73">
        <v>4</v>
      </c>
    </row>
    <row r="74" spans="1:7" x14ac:dyDescent="0.25">
      <c r="A74" s="527"/>
      <c r="B74" s="529"/>
      <c r="C74" s="531"/>
      <c r="D74" s="208">
        <v>2008</v>
      </c>
      <c r="E74">
        <v>14</v>
      </c>
      <c r="F74">
        <v>0</v>
      </c>
      <c r="G74">
        <v>7</v>
      </c>
    </row>
    <row r="75" spans="1:7" x14ac:dyDescent="0.25">
      <c r="A75" s="527"/>
      <c r="B75" s="529"/>
      <c r="C75" s="531"/>
      <c r="D75" s="208">
        <v>2009</v>
      </c>
      <c r="E75">
        <v>15</v>
      </c>
      <c r="F75">
        <v>0</v>
      </c>
      <c r="G75">
        <v>7</v>
      </c>
    </row>
    <row r="76" spans="1:7" x14ac:dyDescent="0.25">
      <c r="A76" s="527"/>
      <c r="B76" s="529"/>
      <c r="C76" s="531"/>
      <c r="D76" s="208">
        <v>2010</v>
      </c>
      <c r="E76" s="293">
        <v>17</v>
      </c>
      <c r="F76" s="293">
        <v>0</v>
      </c>
      <c r="G76" s="293">
        <v>8</v>
      </c>
    </row>
    <row r="77" spans="1:7" x14ac:dyDescent="0.25">
      <c r="A77" s="527"/>
      <c r="B77" s="529"/>
      <c r="C77" s="531"/>
      <c r="D77" s="208">
        <v>2011</v>
      </c>
      <c r="E77" s="293">
        <v>17</v>
      </c>
      <c r="F77" s="293">
        <v>0</v>
      </c>
      <c r="G77" s="293">
        <v>8</v>
      </c>
    </row>
    <row r="78" spans="1:7" x14ac:dyDescent="0.25">
      <c r="A78" s="527"/>
      <c r="B78" s="529"/>
      <c r="C78" s="531"/>
      <c r="D78" s="208">
        <v>2012</v>
      </c>
      <c r="E78" s="293">
        <v>18</v>
      </c>
      <c r="F78" s="293">
        <v>0</v>
      </c>
      <c r="G78" s="293">
        <v>8</v>
      </c>
    </row>
    <row r="79" spans="1:7" x14ac:dyDescent="0.25">
      <c r="A79" s="527"/>
      <c r="B79" s="529"/>
      <c r="C79" s="531"/>
      <c r="D79" s="295">
        <v>2013</v>
      </c>
      <c r="E79" s="237">
        <v>18</v>
      </c>
      <c r="F79" s="237">
        <v>0</v>
      </c>
      <c r="G79" s="237">
        <v>8</v>
      </c>
    </row>
    <row r="80" spans="1:7" x14ac:dyDescent="0.25">
      <c r="A80" s="527"/>
      <c r="B80" s="529"/>
      <c r="C80" s="531"/>
      <c r="D80" s="295">
        <v>2014</v>
      </c>
      <c r="E80" s="237">
        <v>18</v>
      </c>
      <c r="F80" s="237">
        <v>0</v>
      </c>
      <c r="G80" s="237">
        <v>8</v>
      </c>
    </row>
    <row r="81" spans="1:7" x14ac:dyDescent="0.25">
      <c r="A81" s="504"/>
      <c r="B81" s="466"/>
      <c r="C81" s="532"/>
      <c r="D81" s="292">
        <v>2015</v>
      </c>
      <c r="E81" s="294">
        <v>18</v>
      </c>
      <c r="F81" s="294">
        <v>0</v>
      </c>
      <c r="G81" s="294">
        <v>8</v>
      </c>
    </row>
    <row r="82" spans="1:7" x14ac:dyDescent="0.25">
      <c r="A82" s="526" t="s">
        <v>277</v>
      </c>
      <c r="B82" s="528" t="s">
        <v>276</v>
      </c>
      <c r="C82" s="530">
        <v>65</v>
      </c>
      <c r="D82" s="208">
        <v>2003</v>
      </c>
      <c r="E82">
        <v>23</v>
      </c>
      <c r="F82">
        <v>0</v>
      </c>
      <c r="G82">
        <v>8</v>
      </c>
    </row>
    <row r="83" spans="1:7" x14ac:dyDescent="0.25">
      <c r="A83" s="527"/>
      <c r="B83" s="529"/>
      <c r="C83" s="531"/>
      <c r="D83" s="208">
        <v>2004</v>
      </c>
      <c r="E83">
        <v>24</v>
      </c>
      <c r="F83">
        <v>0</v>
      </c>
      <c r="G83">
        <v>8</v>
      </c>
    </row>
    <row r="84" spans="1:7" x14ac:dyDescent="0.25">
      <c r="A84" s="527"/>
      <c r="B84" s="529"/>
      <c r="C84" s="531"/>
      <c r="D84" s="208">
        <v>2005</v>
      </c>
      <c r="E84">
        <v>24</v>
      </c>
      <c r="F84">
        <v>0</v>
      </c>
      <c r="G84">
        <v>8</v>
      </c>
    </row>
    <row r="85" spans="1:7" x14ac:dyDescent="0.25">
      <c r="A85" s="527"/>
      <c r="B85" s="529"/>
      <c r="C85" s="531"/>
      <c r="D85" s="208">
        <v>2006</v>
      </c>
      <c r="E85">
        <v>24</v>
      </c>
      <c r="F85">
        <v>0</v>
      </c>
      <c r="G85">
        <v>8</v>
      </c>
    </row>
    <row r="86" spans="1:7" x14ac:dyDescent="0.25">
      <c r="A86" s="527"/>
      <c r="B86" s="529"/>
      <c r="C86" s="531"/>
      <c r="D86" s="208">
        <v>2007</v>
      </c>
      <c r="E86">
        <v>24</v>
      </c>
      <c r="F86">
        <v>0</v>
      </c>
      <c r="G86">
        <v>8</v>
      </c>
    </row>
    <row r="87" spans="1:7" x14ac:dyDescent="0.25">
      <c r="A87" s="527"/>
      <c r="B87" s="529"/>
      <c r="C87" s="531"/>
      <c r="D87" s="208">
        <v>2008</v>
      </c>
      <c r="E87">
        <v>24</v>
      </c>
      <c r="F87">
        <v>0</v>
      </c>
      <c r="G87">
        <v>19</v>
      </c>
    </row>
    <row r="88" spans="1:7" x14ac:dyDescent="0.25">
      <c r="A88" s="527"/>
      <c r="B88" s="529"/>
      <c r="C88" s="531"/>
      <c r="D88" s="208">
        <v>2009</v>
      </c>
      <c r="E88">
        <v>24</v>
      </c>
      <c r="F88">
        <v>0</v>
      </c>
      <c r="G88">
        <v>19</v>
      </c>
    </row>
    <row r="89" spans="1:7" x14ac:dyDescent="0.25">
      <c r="A89" s="527"/>
      <c r="B89" s="529"/>
      <c r="C89" s="531"/>
      <c r="D89" s="208">
        <v>2010</v>
      </c>
      <c r="E89" s="293">
        <v>21</v>
      </c>
      <c r="F89" s="293">
        <v>0</v>
      </c>
      <c r="G89" s="293">
        <v>18</v>
      </c>
    </row>
    <row r="90" spans="1:7" x14ac:dyDescent="0.25">
      <c r="A90" s="527"/>
      <c r="B90" s="529"/>
      <c r="C90" s="531"/>
      <c r="D90" s="208">
        <v>2011</v>
      </c>
      <c r="E90" s="293">
        <v>21</v>
      </c>
      <c r="F90" s="293">
        <v>0</v>
      </c>
      <c r="G90" s="293">
        <v>18</v>
      </c>
    </row>
    <row r="91" spans="1:7" x14ac:dyDescent="0.25">
      <c r="A91" s="527"/>
      <c r="B91" s="529"/>
      <c r="C91" s="531"/>
      <c r="D91" s="208">
        <v>2012</v>
      </c>
      <c r="E91" s="293">
        <v>23</v>
      </c>
      <c r="F91" s="293">
        <v>0</v>
      </c>
      <c r="G91" s="293">
        <v>18</v>
      </c>
    </row>
    <row r="92" spans="1:7" x14ac:dyDescent="0.25">
      <c r="A92" s="527"/>
      <c r="B92" s="529"/>
      <c r="C92" s="531"/>
      <c r="D92" s="295">
        <v>2013</v>
      </c>
      <c r="E92" s="237">
        <v>23</v>
      </c>
      <c r="F92" s="237">
        <v>0</v>
      </c>
      <c r="G92" s="237">
        <v>18</v>
      </c>
    </row>
    <row r="93" spans="1:7" x14ac:dyDescent="0.25">
      <c r="A93" s="527"/>
      <c r="B93" s="529"/>
      <c r="C93" s="531"/>
      <c r="D93" s="295">
        <v>2014</v>
      </c>
      <c r="E93" s="237">
        <v>23</v>
      </c>
      <c r="F93" s="237">
        <v>0</v>
      </c>
      <c r="G93" s="237">
        <v>18</v>
      </c>
    </row>
    <row r="94" spans="1:7" x14ac:dyDescent="0.25">
      <c r="A94" s="504"/>
      <c r="B94" s="466"/>
      <c r="C94" s="532"/>
      <c r="D94" s="292">
        <v>2015</v>
      </c>
      <c r="E94" s="294">
        <v>23</v>
      </c>
      <c r="F94" s="294">
        <v>0</v>
      </c>
      <c r="G94" s="294">
        <v>18</v>
      </c>
    </row>
    <row r="95" spans="1:7" x14ac:dyDescent="0.25">
      <c r="A95" s="526" t="s">
        <v>275</v>
      </c>
      <c r="B95" s="528" t="s">
        <v>274</v>
      </c>
      <c r="C95" s="530">
        <v>128</v>
      </c>
      <c r="D95" s="208">
        <v>2003</v>
      </c>
      <c r="E95">
        <v>28</v>
      </c>
      <c r="F95">
        <v>1</v>
      </c>
      <c r="G95">
        <v>0</v>
      </c>
    </row>
    <row r="96" spans="1:7" x14ac:dyDescent="0.25">
      <c r="A96" s="527"/>
      <c r="B96" s="529"/>
      <c r="C96" s="531"/>
      <c r="D96" s="208">
        <v>2004</v>
      </c>
      <c r="E96">
        <v>29</v>
      </c>
      <c r="F96">
        <v>1</v>
      </c>
      <c r="G96">
        <v>0</v>
      </c>
    </row>
    <row r="97" spans="1:7" x14ac:dyDescent="0.25">
      <c r="A97" s="527"/>
      <c r="B97" s="529"/>
      <c r="C97" s="531"/>
      <c r="D97" s="208">
        <v>2005</v>
      </c>
      <c r="E97">
        <v>29</v>
      </c>
      <c r="F97">
        <v>1</v>
      </c>
      <c r="G97">
        <v>0</v>
      </c>
    </row>
    <row r="98" spans="1:7" x14ac:dyDescent="0.25">
      <c r="A98" s="527"/>
      <c r="B98" s="529"/>
      <c r="C98" s="531"/>
      <c r="D98" s="208">
        <v>2006</v>
      </c>
      <c r="E98">
        <v>33</v>
      </c>
      <c r="F98">
        <v>1</v>
      </c>
      <c r="G98">
        <v>0</v>
      </c>
    </row>
    <row r="99" spans="1:7" x14ac:dyDescent="0.25">
      <c r="A99" s="527"/>
      <c r="B99" s="529"/>
      <c r="C99" s="531"/>
      <c r="D99" s="208">
        <v>2007</v>
      </c>
      <c r="E99">
        <v>32</v>
      </c>
      <c r="F99">
        <v>1</v>
      </c>
      <c r="G99">
        <v>0</v>
      </c>
    </row>
    <row r="100" spans="1:7" x14ac:dyDescent="0.25">
      <c r="A100" s="527"/>
      <c r="B100" s="529"/>
      <c r="C100" s="531"/>
      <c r="D100" s="208">
        <v>2008</v>
      </c>
      <c r="E100">
        <v>32</v>
      </c>
      <c r="F100">
        <v>0</v>
      </c>
      <c r="G100">
        <v>0</v>
      </c>
    </row>
    <row r="101" spans="1:7" x14ac:dyDescent="0.25">
      <c r="A101" s="527"/>
      <c r="B101" s="529"/>
      <c r="C101" s="531"/>
      <c r="D101" s="208">
        <v>2009</v>
      </c>
      <c r="E101">
        <v>30</v>
      </c>
      <c r="F101">
        <v>0</v>
      </c>
      <c r="G101">
        <v>0</v>
      </c>
    </row>
    <row r="102" spans="1:7" x14ac:dyDescent="0.25">
      <c r="A102" s="527"/>
      <c r="B102" s="529"/>
      <c r="C102" s="531"/>
      <c r="D102" s="208">
        <v>2010</v>
      </c>
      <c r="E102" s="293">
        <v>31</v>
      </c>
      <c r="F102">
        <v>0</v>
      </c>
      <c r="G102">
        <v>0</v>
      </c>
    </row>
    <row r="103" spans="1:7" x14ac:dyDescent="0.25">
      <c r="A103" s="527"/>
      <c r="B103" s="529"/>
      <c r="C103" s="531"/>
      <c r="D103" s="208">
        <v>2011</v>
      </c>
      <c r="E103" s="293">
        <v>31</v>
      </c>
      <c r="F103">
        <v>0</v>
      </c>
      <c r="G103">
        <v>0</v>
      </c>
    </row>
    <row r="104" spans="1:7" x14ac:dyDescent="0.25">
      <c r="A104" s="527"/>
      <c r="B104" s="529"/>
      <c r="C104" s="531"/>
      <c r="D104" s="208">
        <v>2012</v>
      </c>
      <c r="E104" s="293">
        <v>32</v>
      </c>
      <c r="F104">
        <v>0</v>
      </c>
      <c r="G104">
        <v>0</v>
      </c>
    </row>
    <row r="105" spans="1:7" x14ac:dyDescent="0.25">
      <c r="A105" s="527"/>
      <c r="B105" s="529"/>
      <c r="C105" s="531"/>
      <c r="D105" s="295">
        <v>2013</v>
      </c>
      <c r="E105" s="237">
        <v>32</v>
      </c>
      <c r="F105" s="237">
        <v>0</v>
      </c>
      <c r="G105" s="237">
        <v>0</v>
      </c>
    </row>
    <row r="106" spans="1:7" x14ac:dyDescent="0.25">
      <c r="A106" s="527"/>
      <c r="B106" s="529"/>
      <c r="C106" s="531"/>
      <c r="D106" s="295">
        <v>2014</v>
      </c>
      <c r="E106" s="237">
        <v>32</v>
      </c>
      <c r="F106" s="237">
        <v>0</v>
      </c>
      <c r="G106" s="237">
        <v>0</v>
      </c>
    </row>
    <row r="107" spans="1:7" x14ac:dyDescent="0.25">
      <c r="A107" s="504"/>
      <c r="B107" s="466"/>
      <c r="C107" s="532"/>
      <c r="D107" s="292">
        <v>2015</v>
      </c>
      <c r="E107" s="294">
        <v>32</v>
      </c>
      <c r="F107" s="294">
        <v>0</v>
      </c>
      <c r="G107" s="294">
        <v>0</v>
      </c>
    </row>
    <row r="108" spans="1:7" x14ac:dyDescent="0.25">
      <c r="A108" s="526" t="s">
        <v>273</v>
      </c>
      <c r="B108" s="528" t="s">
        <v>272</v>
      </c>
      <c r="C108" s="530">
        <v>40</v>
      </c>
      <c r="D108" s="208">
        <v>2003</v>
      </c>
      <c r="E108">
        <v>3</v>
      </c>
      <c r="F108">
        <v>0</v>
      </c>
      <c r="G108">
        <v>0</v>
      </c>
    </row>
    <row r="109" spans="1:7" x14ac:dyDescent="0.25">
      <c r="A109" s="527"/>
      <c r="B109" s="529"/>
      <c r="C109" s="531"/>
      <c r="D109" s="208">
        <v>2004</v>
      </c>
      <c r="E109">
        <v>3</v>
      </c>
      <c r="F109">
        <v>0</v>
      </c>
      <c r="G109">
        <v>0</v>
      </c>
    </row>
    <row r="110" spans="1:7" x14ac:dyDescent="0.25">
      <c r="A110" s="527"/>
      <c r="B110" s="529"/>
      <c r="C110" s="531"/>
      <c r="D110" s="208">
        <v>2005</v>
      </c>
      <c r="E110">
        <v>3</v>
      </c>
      <c r="F110">
        <v>0</v>
      </c>
      <c r="G110">
        <v>0</v>
      </c>
    </row>
    <row r="111" spans="1:7" x14ac:dyDescent="0.25">
      <c r="A111" s="527"/>
      <c r="B111" s="529"/>
      <c r="C111" s="531"/>
      <c r="D111" s="208">
        <v>2006</v>
      </c>
      <c r="E111">
        <v>2</v>
      </c>
      <c r="F111">
        <v>0</v>
      </c>
      <c r="G111">
        <v>0</v>
      </c>
    </row>
    <row r="112" spans="1:7" x14ac:dyDescent="0.25">
      <c r="A112" s="527"/>
      <c r="B112" s="529"/>
      <c r="C112" s="531"/>
      <c r="D112" s="208">
        <v>2007</v>
      </c>
      <c r="E112">
        <v>2</v>
      </c>
      <c r="F112">
        <v>0</v>
      </c>
      <c r="G112">
        <v>0</v>
      </c>
    </row>
    <row r="113" spans="1:7" x14ac:dyDescent="0.25">
      <c r="A113" s="527"/>
      <c r="B113" s="529"/>
      <c r="C113" s="531"/>
      <c r="D113" s="208">
        <v>2008</v>
      </c>
      <c r="E113">
        <v>2</v>
      </c>
      <c r="F113">
        <v>0</v>
      </c>
      <c r="G113">
        <v>0</v>
      </c>
    </row>
    <row r="114" spans="1:7" x14ac:dyDescent="0.25">
      <c r="A114" s="527"/>
      <c r="B114" s="529"/>
      <c r="C114" s="531"/>
      <c r="D114" s="208">
        <v>2009</v>
      </c>
      <c r="E114">
        <v>2</v>
      </c>
      <c r="F114">
        <v>0</v>
      </c>
      <c r="G114">
        <v>0</v>
      </c>
    </row>
    <row r="115" spans="1:7" x14ac:dyDescent="0.25">
      <c r="A115" s="527"/>
      <c r="B115" s="529"/>
      <c r="C115" s="531"/>
      <c r="D115" s="208">
        <v>2010</v>
      </c>
      <c r="E115" s="293">
        <v>1</v>
      </c>
      <c r="F115" s="293">
        <v>0</v>
      </c>
      <c r="G115" s="293">
        <v>0</v>
      </c>
    </row>
    <row r="116" spans="1:7" x14ac:dyDescent="0.25">
      <c r="A116" s="527"/>
      <c r="B116" s="529"/>
      <c r="C116" s="531"/>
      <c r="D116" s="208">
        <v>2011</v>
      </c>
      <c r="E116" s="293">
        <v>1</v>
      </c>
      <c r="F116" s="293">
        <v>0</v>
      </c>
      <c r="G116" s="293">
        <v>0</v>
      </c>
    </row>
    <row r="117" spans="1:7" x14ac:dyDescent="0.25">
      <c r="A117" s="527"/>
      <c r="B117" s="529"/>
      <c r="C117" s="531"/>
      <c r="D117" s="208">
        <v>2012</v>
      </c>
      <c r="E117" s="293">
        <v>1</v>
      </c>
      <c r="F117" s="293">
        <v>0</v>
      </c>
      <c r="G117" s="293">
        <v>0</v>
      </c>
    </row>
    <row r="118" spans="1:7" x14ac:dyDescent="0.25">
      <c r="A118" s="527"/>
      <c r="B118" s="529"/>
      <c r="C118" s="531"/>
      <c r="D118" s="295">
        <v>2013</v>
      </c>
      <c r="E118" s="237">
        <v>1</v>
      </c>
      <c r="F118" s="237">
        <v>0</v>
      </c>
      <c r="G118" s="237">
        <v>0</v>
      </c>
    </row>
    <row r="119" spans="1:7" x14ac:dyDescent="0.25">
      <c r="A119" s="527"/>
      <c r="B119" s="529"/>
      <c r="C119" s="531"/>
      <c r="D119" s="295">
        <v>2014</v>
      </c>
      <c r="E119" s="237">
        <v>1</v>
      </c>
      <c r="F119" s="237">
        <v>0</v>
      </c>
      <c r="G119" s="237">
        <v>0</v>
      </c>
    </row>
    <row r="120" spans="1:7" x14ac:dyDescent="0.25">
      <c r="A120" s="504"/>
      <c r="B120" s="466"/>
      <c r="C120" s="532"/>
      <c r="D120" s="292">
        <v>2015</v>
      </c>
      <c r="E120" s="294">
        <v>1</v>
      </c>
      <c r="F120" s="294">
        <v>0</v>
      </c>
      <c r="G120" s="294">
        <v>0</v>
      </c>
    </row>
    <row r="121" spans="1:7" x14ac:dyDescent="0.25">
      <c r="A121" s="526" t="s">
        <v>271</v>
      </c>
      <c r="B121" s="528" t="s">
        <v>270</v>
      </c>
      <c r="C121" s="530">
        <v>22</v>
      </c>
      <c r="D121" s="208">
        <v>2003</v>
      </c>
      <c r="E121">
        <v>0</v>
      </c>
      <c r="F121">
        <v>2</v>
      </c>
      <c r="G121">
        <v>0</v>
      </c>
    </row>
    <row r="122" spans="1:7" x14ac:dyDescent="0.25">
      <c r="A122" s="527"/>
      <c r="B122" s="529"/>
      <c r="C122" s="531"/>
      <c r="D122" s="208">
        <v>2004</v>
      </c>
      <c r="E122">
        <v>0</v>
      </c>
      <c r="F122">
        <v>2</v>
      </c>
      <c r="G122">
        <v>0</v>
      </c>
    </row>
    <row r="123" spans="1:7" x14ac:dyDescent="0.25">
      <c r="A123" s="527"/>
      <c r="B123" s="529"/>
      <c r="C123" s="531"/>
      <c r="D123" s="208">
        <v>2005</v>
      </c>
      <c r="E123">
        <v>0</v>
      </c>
      <c r="F123">
        <v>2</v>
      </c>
      <c r="G123">
        <v>0</v>
      </c>
    </row>
    <row r="124" spans="1:7" x14ac:dyDescent="0.25">
      <c r="A124" s="527"/>
      <c r="B124" s="529"/>
      <c r="C124" s="531"/>
      <c r="D124" s="208">
        <v>2006</v>
      </c>
      <c r="E124">
        <v>0</v>
      </c>
      <c r="F124">
        <v>2</v>
      </c>
      <c r="G124">
        <v>0</v>
      </c>
    </row>
    <row r="125" spans="1:7" x14ac:dyDescent="0.25">
      <c r="A125" s="527"/>
      <c r="B125" s="529"/>
      <c r="C125" s="531"/>
      <c r="D125" s="208">
        <v>2007</v>
      </c>
      <c r="E125">
        <v>0</v>
      </c>
      <c r="F125">
        <v>2</v>
      </c>
      <c r="G125">
        <v>0</v>
      </c>
    </row>
    <row r="126" spans="1:7" x14ac:dyDescent="0.25">
      <c r="A126" s="527"/>
      <c r="B126" s="529"/>
      <c r="C126" s="531"/>
      <c r="D126" s="208">
        <v>2008</v>
      </c>
      <c r="E126">
        <v>0</v>
      </c>
      <c r="F126">
        <v>2</v>
      </c>
      <c r="G126">
        <v>0</v>
      </c>
    </row>
    <row r="127" spans="1:7" x14ac:dyDescent="0.25">
      <c r="A127" s="527"/>
      <c r="B127" s="529"/>
      <c r="C127" s="531"/>
      <c r="D127" s="208">
        <v>2009</v>
      </c>
      <c r="E127">
        <v>0</v>
      </c>
      <c r="F127">
        <v>2</v>
      </c>
      <c r="G127">
        <v>0</v>
      </c>
    </row>
    <row r="128" spans="1:7" x14ac:dyDescent="0.25">
      <c r="A128" s="527"/>
      <c r="B128" s="529"/>
      <c r="C128" s="531"/>
      <c r="D128" s="208">
        <v>2010</v>
      </c>
      <c r="E128">
        <v>0</v>
      </c>
      <c r="F128">
        <v>2</v>
      </c>
      <c r="G128">
        <v>0</v>
      </c>
    </row>
    <row r="129" spans="1:15" x14ac:dyDescent="0.25">
      <c r="A129" s="527"/>
      <c r="B129" s="529"/>
      <c r="C129" s="531"/>
      <c r="D129" s="208">
        <v>2011</v>
      </c>
      <c r="E129">
        <v>0</v>
      </c>
      <c r="F129">
        <v>0</v>
      </c>
      <c r="G129">
        <v>0</v>
      </c>
    </row>
    <row r="130" spans="1:15" x14ac:dyDescent="0.25">
      <c r="A130" s="527"/>
      <c r="B130" s="529"/>
      <c r="C130" s="531"/>
      <c r="D130" s="208">
        <v>2012</v>
      </c>
      <c r="E130">
        <v>0</v>
      </c>
      <c r="F130">
        <v>0</v>
      </c>
      <c r="G130">
        <v>0</v>
      </c>
    </row>
    <row r="131" spans="1:15" x14ac:dyDescent="0.25">
      <c r="A131" s="527"/>
      <c r="B131" s="529"/>
      <c r="C131" s="531"/>
      <c r="D131" s="295">
        <v>2013</v>
      </c>
      <c r="E131" s="237">
        <v>0</v>
      </c>
      <c r="F131" s="237">
        <v>0</v>
      </c>
      <c r="G131" s="237">
        <v>0</v>
      </c>
    </row>
    <row r="132" spans="1:15" x14ac:dyDescent="0.25">
      <c r="A132" s="527"/>
      <c r="B132" s="529"/>
      <c r="C132" s="531"/>
      <c r="D132" s="295">
        <v>2014</v>
      </c>
      <c r="E132" s="237">
        <v>0</v>
      </c>
      <c r="F132" s="237">
        <v>0</v>
      </c>
      <c r="G132" s="237">
        <v>0</v>
      </c>
    </row>
    <row r="133" spans="1:15" x14ac:dyDescent="0.25">
      <c r="A133" s="504"/>
      <c r="B133" s="466"/>
      <c r="C133" s="532"/>
      <c r="D133" s="292">
        <v>2015</v>
      </c>
      <c r="E133" s="294">
        <v>0</v>
      </c>
      <c r="F133" s="294">
        <v>0</v>
      </c>
      <c r="G133" s="294">
        <v>0</v>
      </c>
    </row>
    <row r="134" spans="1:15" x14ac:dyDescent="0.25">
      <c r="A134" s="526" t="s">
        <v>269</v>
      </c>
      <c r="B134" s="528" t="s">
        <v>268</v>
      </c>
      <c r="C134" s="530">
        <v>23</v>
      </c>
      <c r="D134" s="208">
        <v>2003</v>
      </c>
      <c r="E134">
        <v>0</v>
      </c>
      <c r="F134">
        <v>0</v>
      </c>
      <c r="G134">
        <v>0</v>
      </c>
    </row>
    <row r="135" spans="1:15" x14ac:dyDescent="0.25">
      <c r="A135" s="527"/>
      <c r="B135" s="529"/>
      <c r="C135" s="531"/>
      <c r="D135" s="208">
        <v>2004</v>
      </c>
      <c r="E135">
        <v>0</v>
      </c>
      <c r="F135">
        <v>0</v>
      </c>
      <c r="G135">
        <v>0</v>
      </c>
    </row>
    <row r="136" spans="1:15" x14ac:dyDescent="0.25">
      <c r="A136" s="527"/>
      <c r="B136" s="529"/>
      <c r="C136" s="531"/>
      <c r="D136" s="208">
        <v>2005</v>
      </c>
      <c r="E136">
        <v>0</v>
      </c>
      <c r="F136">
        <v>0</v>
      </c>
      <c r="G136">
        <v>0</v>
      </c>
      <c r="O136" s="190"/>
    </row>
    <row r="137" spans="1:15" x14ac:dyDescent="0.25">
      <c r="A137" s="527"/>
      <c r="B137" s="529"/>
      <c r="C137" s="531"/>
      <c r="D137" s="208">
        <v>2006</v>
      </c>
      <c r="E137">
        <v>0</v>
      </c>
      <c r="F137">
        <v>0</v>
      </c>
      <c r="G137">
        <v>0</v>
      </c>
      <c r="O137" s="190"/>
    </row>
    <row r="138" spans="1:15" x14ac:dyDescent="0.25">
      <c r="A138" s="527"/>
      <c r="B138" s="529"/>
      <c r="C138" s="531"/>
      <c r="D138" s="208">
        <v>2007</v>
      </c>
      <c r="E138">
        <v>0</v>
      </c>
      <c r="F138">
        <v>0</v>
      </c>
      <c r="G138">
        <v>0</v>
      </c>
      <c r="O138" s="190"/>
    </row>
    <row r="139" spans="1:15" x14ac:dyDescent="0.25">
      <c r="A139" s="527"/>
      <c r="B139" s="529"/>
      <c r="C139" s="531"/>
      <c r="D139" s="208">
        <v>2008</v>
      </c>
      <c r="E139">
        <v>0</v>
      </c>
      <c r="F139">
        <v>0</v>
      </c>
      <c r="G139">
        <v>0</v>
      </c>
      <c r="O139" s="190"/>
    </row>
    <row r="140" spans="1:15" x14ac:dyDescent="0.25">
      <c r="A140" s="527"/>
      <c r="B140" s="529"/>
      <c r="C140" s="531"/>
      <c r="D140" s="208">
        <v>2009</v>
      </c>
      <c r="E140">
        <v>0</v>
      </c>
      <c r="F140">
        <v>0</v>
      </c>
      <c r="G140">
        <v>0</v>
      </c>
      <c r="O140" s="190"/>
    </row>
    <row r="141" spans="1:15" x14ac:dyDescent="0.25">
      <c r="A141" s="527"/>
      <c r="B141" s="529"/>
      <c r="C141" s="531"/>
      <c r="D141" s="208">
        <v>2010</v>
      </c>
      <c r="E141">
        <v>0</v>
      </c>
      <c r="F141">
        <v>0</v>
      </c>
      <c r="G141">
        <v>0</v>
      </c>
      <c r="O141" s="190"/>
    </row>
    <row r="142" spans="1:15" x14ac:dyDescent="0.25">
      <c r="A142" s="527"/>
      <c r="B142" s="529"/>
      <c r="C142" s="531"/>
      <c r="D142" s="208">
        <v>2011</v>
      </c>
      <c r="E142">
        <v>0</v>
      </c>
      <c r="F142">
        <v>0</v>
      </c>
      <c r="G142">
        <v>0</v>
      </c>
      <c r="O142" s="190"/>
    </row>
    <row r="143" spans="1:15" x14ac:dyDescent="0.25">
      <c r="A143" s="527"/>
      <c r="B143" s="529"/>
      <c r="C143" s="531"/>
      <c r="D143" s="208">
        <v>2012</v>
      </c>
      <c r="E143">
        <v>0</v>
      </c>
      <c r="F143">
        <v>0</v>
      </c>
      <c r="G143">
        <v>0</v>
      </c>
      <c r="O143" s="190"/>
    </row>
    <row r="144" spans="1:15" x14ac:dyDescent="0.25">
      <c r="A144" s="527"/>
      <c r="B144" s="529"/>
      <c r="C144" s="531"/>
      <c r="D144" s="295">
        <v>2013</v>
      </c>
      <c r="E144" s="237">
        <v>0</v>
      </c>
      <c r="F144" s="237">
        <v>0</v>
      </c>
      <c r="G144" s="237">
        <v>0</v>
      </c>
      <c r="O144" s="190"/>
    </row>
    <row r="145" spans="1:15" x14ac:dyDescent="0.25">
      <c r="A145" s="527"/>
      <c r="B145" s="529"/>
      <c r="C145" s="531"/>
      <c r="D145" s="295">
        <v>2014</v>
      </c>
      <c r="E145" s="237">
        <v>0</v>
      </c>
      <c r="F145" s="237">
        <v>0</v>
      </c>
      <c r="G145" s="237">
        <v>0</v>
      </c>
      <c r="O145" s="190"/>
    </row>
    <row r="146" spans="1:15" x14ac:dyDescent="0.25">
      <c r="A146" s="504"/>
      <c r="B146" s="466"/>
      <c r="C146" s="532"/>
      <c r="D146" s="292">
        <v>2015</v>
      </c>
      <c r="E146" s="294">
        <v>0</v>
      </c>
      <c r="F146" s="294">
        <v>0</v>
      </c>
      <c r="G146" s="294">
        <v>0</v>
      </c>
      <c r="O146" s="190"/>
    </row>
    <row r="147" spans="1:15" x14ac:dyDescent="0.25">
      <c r="A147" s="526" t="s">
        <v>267</v>
      </c>
      <c r="B147" s="528" t="s">
        <v>266</v>
      </c>
      <c r="C147" s="530">
        <v>4</v>
      </c>
      <c r="D147" s="208">
        <v>2003</v>
      </c>
      <c r="E147">
        <v>0</v>
      </c>
      <c r="F147">
        <v>0</v>
      </c>
      <c r="G147">
        <v>0</v>
      </c>
      <c r="O147" s="190"/>
    </row>
    <row r="148" spans="1:15" x14ac:dyDescent="0.25">
      <c r="A148" s="527"/>
      <c r="B148" s="529"/>
      <c r="C148" s="531"/>
      <c r="D148" s="208">
        <v>2004</v>
      </c>
      <c r="E148">
        <v>0</v>
      </c>
      <c r="F148">
        <v>0</v>
      </c>
      <c r="G148">
        <v>1</v>
      </c>
      <c r="O148" s="190"/>
    </row>
    <row r="149" spans="1:15" x14ac:dyDescent="0.25">
      <c r="A149" s="527"/>
      <c r="B149" s="529"/>
      <c r="C149" s="531"/>
      <c r="D149" s="208">
        <v>2005</v>
      </c>
      <c r="E149">
        <v>0</v>
      </c>
      <c r="F149">
        <v>0</v>
      </c>
      <c r="G149">
        <v>1</v>
      </c>
      <c r="O149" s="190"/>
    </row>
    <row r="150" spans="1:15" x14ac:dyDescent="0.25">
      <c r="A150" s="527"/>
      <c r="B150" s="529"/>
      <c r="C150" s="531"/>
      <c r="D150" s="208">
        <v>2006</v>
      </c>
      <c r="E150">
        <v>0</v>
      </c>
      <c r="F150">
        <v>0</v>
      </c>
      <c r="G150">
        <v>1</v>
      </c>
      <c r="O150" s="190"/>
    </row>
    <row r="151" spans="1:15" x14ac:dyDescent="0.25">
      <c r="A151" s="527"/>
      <c r="B151" s="529"/>
      <c r="C151" s="531"/>
      <c r="D151" s="208">
        <v>2007</v>
      </c>
      <c r="E151">
        <v>0</v>
      </c>
      <c r="F151">
        <v>0</v>
      </c>
      <c r="G151">
        <v>1</v>
      </c>
      <c r="O151" s="190"/>
    </row>
    <row r="152" spans="1:15" x14ac:dyDescent="0.25">
      <c r="A152" s="527"/>
      <c r="B152" s="529"/>
      <c r="C152" s="531"/>
      <c r="D152" s="208">
        <v>2008</v>
      </c>
      <c r="E152">
        <v>0</v>
      </c>
      <c r="F152">
        <v>0</v>
      </c>
      <c r="G152">
        <v>1</v>
      </c>
    </row>
    <row r="153" spans="1:15" x14ac:dyDescent="0.25">
      <c r="A153" s="527"/>
      <c r="B153" s="529"/>
      <c r="C153" s="531"/>
      <c r="D153" s="208">
        <v>2009</v>
      </c>
      <c r="E153">
        <v>0</v>
      </c>
      <c r="F153">
        <v>0</v>
      </c>
      <c r="G153">
        <v>1</v>
      </c>
    </row>
    <row r="154" spans="1:15" x14ac:dyDescent="0.25">
      <c r="A154" s="527"/>
      <c r="B154" s="529"/>
      <c r="C154" s="531"/>
      <c r="D154" s="208">
        <v>2010</v>
      </c>
      <c r="E154">
        <v>0</v>
      </c>
      <c r="F154">
        <v>0</v>
      </c>
      <c r="G154">
        <v>1</v>
      </c>
    </row>
    <row r="155" spans="1:15" x14ac:dyDescent="0.25">
      <c r="A155" s="527"/>
      <c r="B155" s="529"/>
      <c r="C155" s="531"/>
      <c r="D155" s="208">
        <v>2011</v>
      </c>
      <c r="E155">
        <v>0</v>
      </c>
      <c r="F155">
        <v>0</v>
      </c>
      <c r="G155">
        <v>1</v>
      </c>
    </row>
    <row r="156" spans="1:15" x14ac:dyDescent="0.25">
      <c r="A156" s="527"/>
      <c r="B156" s="529"/>
      <c r="C156" s="531"/>
      <c r="D156" s="208">
        <v>2012</v>
      </c>
      <c r="E156">
        <v>0</v>
      </c>
      <c r="F156">
        <v>0</v>
      </c>
      <c r="G156">
        <v>1</v>
      </c>
    </row>
    <row r="157" spans="1:15" x14ac:dyDescent="0.25">
      <c r="A157" s="527"/>
      <c r="B157" s="529"/>
      <c r="C157" s="531"/>
      <c r="D157" s="295">
        <v>2013</v>
      </c>
      <c r="E157" s="237">
        <v>0</v>
      </c>
      <c r="F157" s="237">
        <v>0</v>
      </c>
      <c r="G157" s="237">
        <v>1</v>
      </c>
    </row>
    <row r="158" spans="1:15" x14ac:dyDescent="0.25">
      <c r="A158" s="527"/>
      <c r="B158" s="529"/>
      <c r="C158" s="531"/>
      <c r="D158" s="295">
        <v>2014</v>
      </c>
      <c r="E158" s="237">
        <v>0</v>
      </c>
      <c r="F158" s="237">
        <v>0</v>
      </c>
      <c r="G158" s="237">
        <v>1</v>
      </c>
    </row>
    <row r="159" spans="1:15" x14ac:dyDescent="0.25">
      <c r="A159" s="504"/>
      <c r="B159" s="466"/>
      <c r="C159" s="532"/>
      <c r="D159" s="292">
        <v>2015</v>
      </c>
      <c r="E159" s="294">
        <v>0</v>
      </c>
      <c r="F159" s="294">
        <v>2</v>
      </c>
      <c r="G159" s="294">
        <v>1</v>
      </c>
    </row>
    <row r="160" spans="1:15" x14ac:dyDescent="0.25">
      <c r="A160" s="526" t="s">
        <v>265</v>
      </c>
      <c r="B160" s="528" t="s">
        <v>264</v>
      </c>
      <c r="C160" s="530">
        <v>14</v>
      </c>
      <c r="D160" s="208">
        <v>2003</v>
      </c>
      <c r="E160">
        <v>4</v>
      </c>
      <c r="F160">
        <v>0</v>
      </c>
      <c r="G160">
        <v>0</v>
      </c>
    </row>
    <row r="161" spans="1:8" x14ac:dyDescent="0.25">
      <c r="A161" s="527"/>
      <c r="B161" s="529"/>
      <c r="C161" s="531"/>
      <c r="D161" s="208">
        <v>2004</v>
      </c>
      <c r="E161">
        <v>4</v>
      </c>
      <c r="F161">
        <v>0</v>
      </c>
      <c r="G161">
        <v>0</v>
      </c>
    </row>
    <row r="162" spans="1:8" x14ac:dyDescent="0.25">
      <c r="A162" s="527"/>
      <c r="B162" s="529"/>
      <c r="C162" s="531"/>
      <c r="D162" s="208">
        <v>2005</v>
      </c>
      <c r="E162">
        <v>4</v>
      </c>
      <c r="F162">
        <v>0</v>
      </c>
      <c r="G162">
        <v>0</v>
      </c>
    </row>
    <row r="163" spans="1:8" x14ac:dyDescent="0.25">
      <c r="A163" s="527"/>
      <c r="B163" s="529"/>
      <c r="C163" s="531"/>
      <c r="D163" s="208">
        <v>2006</v>
      </c>
      <c r="E163">
        <v>4</v>
      </c>
      <c r="F163">
        <v>0</v>
      </c>
      <c r="G163">
        <v>0</v>
      </c>
    </row>
    <row r="164" spans="1:8" x14ac:dyDescent="0.25">
      <c r="A164" s="527"/>
      <c r="B164" s="529"/>
      <c r="C164" s="531"/>
      <c r="D164" s="208">
        <v>2007</v>
      </c>
      <c r="E164">
        <v>4</v>
      </c>
      <c r="F164">
        <v>0</v>
      </c>
      <c r="G164">
        <v>0</v>
      </c>
    </row>
    <row r="165" spans="1:8" x14ac:dyDescent="0.25">
      <c r="A165" s="527"/>
      <c r="B165" s="529"/>
      <c r="C165" s="531"/>
      <c r="D165" s="208">
        <v>2008</v>
      </c>
      <c r="E165">
        <v>4</v>
      </c>
      <c r="F165">
        <v>0</v>
      </c>
      <c r="G165">
        <v>0</v>
      </c>
    </row>
    <row r="166" spans="1:8" x14ac:dyDescent="0.25">
      <c r="A166" s="527"/>
      <c r="B166" s="529"/>
      <c r="C166" s="531"/>
      <c r="D166" s="295">
        <v>2009</v>
      </c>
      <c r="E166">
        <v>4</v>
      </c>
      <c r="F166">
        <v>0</v>
      </c>
      <c r="G166">
        <v>0</v>
      </c>
    </row>
    <row r="167" spans="1:8" x14ac:dyDescent="0.25">
      <c r="A167" s="527"/>
      <c r="B167" s="529"/>
      <c r="C167" s="531"/>
      <c r="D167" s="208">
        <v>2010</v>
      </c>
      <c r="E167">
        <v>4</v>
      </c>
      <c r="F167">
        <v>0</v>
      </c>
      <c r="G167">
        <v>0</v>
      </c>
    </row>
    <row r="168" spans="1:8" x14ac:dyDescent="0.25">
      <c r="A168" s="527"/>
      <c r="B168" s="529"/>
      <c r="C168" s="531"/>
      <c r="D168" s="208">
        <v>2011</v>
      </c>
      <c r="E168">
        <v>4</v>
      </c>
      <c r="F168">
        <v>0</v>
      </c>
      <c r="G168">
        <v>0</v>
      </c>
    </row>
    <row r="169" spans="1:8" x14ac:dyDescent="0.25">
      <c r="A169" s="527"/>
      <c r="B169" s="529"/>
      <c r="C169" s="531"/>
      <c r="D169" s="208">
        <v>2012</v>
      </c>
      <c r="E169">
        <v>4</v>
      </c>
      <c r="F169">
        <v>0</v>
      </c>
      <c r="G169">
        <v>0</v>
      </c>
    </row>
    <row r="170" spans="1:8" x14ac:dyDescent="0.25">
      <c r="A170" s="527"/>
      <c r="B170" s="529"/>
      <c r="C170" s="531"/>
      <c r="D170" s="295">
        <v>2013</v>
      </c>
      <c r="E170" s="237">
        <v>4</v>
      </c>
      <c r="F170" s="237">
        <v>0</v>
      </c>
      <c r="G170" s="237">
        <v>0</v>
      </c>
      <c r="H170" s="237"/>
    </row>
    <row r="171" spans="1:8" x14ac:dyDescent="0.25">
      <c r="A171" s="527"/>
      <c r="B171" s="529"/>
      <c r="C171" s="531"/>
      <c r="D171" s="295">
        <v>2014</v>
      </c>
      <c r="E171" s="237">
        <v>4</v>
      </c>
      <c r="F171" s="237">
        <v>0</v>
      </c>
      <c r="G171" s="237">
        <v>0</v>
      </c>
      <c r="H171" s="237"/>
    </row>
    <row r="172" spans="1:8" x14ac:dyDescent="0.25">
      <c r="A172" s="504"/>
      <c r="B172" s="466"/>
      <c r="C172" s="532"/>
      <c r="D172" s="292">
        <v>2015</v>
      </c>
      <c r="E172" s="294">
        <v>4</v>
      </c>
      <c r="F172" s="294">
        <v>0</v>
      </c>
      <c r="G172" s="294">
        <v>0</v>
      </c>
    </row>
    <row r="173" spans="1:8" x14ac:dyDescent="0.25">
      <c r="A173" s="530" t="s">
        <v>201</v>
      </c>
      <c r="B173" s="530"/>
      <c r="C173" s="530">
        <v>653</v>
      </c>
      <c r="D173" s="235">
        <v>2003</v>
      </c>
      <c r="E173" s="237">
        <v>102</v>
      </c>
      <c r="F173" s="237">
        <v>17</v>
      </c>
      <c r="G173" s="237">
        <v>13</v>
      </c>
    </row>
    <row r="174" spans="1:8" x14ac:dyDescent="0.25">
      <c r="A174" s="533"/>
      <c r="B174" s="533"/>
      <c r="C174" s="533"/>
      <c r="D174" s="208">
        <v>2004</v>
      </c>
      <c r="E174" s="237">
        <v>104</v>
      </c>
      <c r="F174" s="237">
        <v>17</v>
      </c>
      <c r="G174" s="237">
        <v>17</v>
      </c>
    </row>
    <row r="175" spans="1:8" x14ac:dyDescent="0.25">
      <c r="A175" s="533"/>
      <c r="B175" s="533"/>
      <c r="C175" s="533"/>
      <c r="D175" s="208">
        <v>2005</v>
      </c>
      <c r="E175" s="237">
        <v>104</v>
      </c>
      <c r="F175" s="237">
        <v>17</v>
      </c>
      <c r="G175" s="237">
        <v>17</v>
      </c>
    </row>
    <row r="176" spans="1:8" x14ac:dyDescent="0.25">
      <c r="A176" s="533"/>
      <c r="B176" s="533"/>
      <c r="C176" s="533"/>
      <c r="D176" s="208">
        <v>2006</v>
      </c>
      <c r="E176" s="237">
        <v>104</v>
      </c>
      <c r="F176" s="237">
        <v>17</v>
      </c>
      <c r="G176" s="237">
        <v>17</v>
      </c>
    </row>
    <row r="177" spans="1:7" x14ac:dyDescent="0.25">
      <c r="A177" s="533"/>
      <c r="B177" s="533"/>
      <c r="C177" s="533"/>
      <c r="D177" s="208">
        <v>2007</v>
      </c>
      <c r="E177" s="237">
        <v>101</v>
      </c>
      <c r="F177" s="237">
        <v>17</v>
      </c>
      <c r="G177" s="237">
        <v>17</v>
      </c>
    </row>
    <row r="178" spans="1:7" x14ac:dyDescent="0.25">
      <c r="A178" s="533"/>
      <c r="B178" s="533"/>
      <c r="C178" s="533"/>
      <c r="D178" s="208">
        <v>2008</v>
      </c>
      <c r="E178" s="237">
        <v>101</v>
      </c>
      <c r="F178" s="237">
        <v>16</v>
      </c>
      <c r="G178" s="237">
        <v>32</v>
      </c>
    </row>
    <row r="179" spans="1:7" x14ac:dyDescent="0.25">
      <c r="A179" s="533"/>
      <c r="B179" s="533"/>
      <c r="C179" s="533"/>
      <c r="D179" s="208">
        <v>2009</v>
      </c>
      <c r="E179" s="237">
        <v>100</v>
      </c>
      <c r="F179" s="237">
        <v>16</v>
      </c>
      <c r="G179" s="237">
        <v>32</v>
      </c>
    </row>
    <row r="180" spans="1:7" x14ac:dyDescent="0.25">
      <c r="A180" s="533"/>
      <c r="B180" s="533"/>
      <c r="C180" s="533"/>
      <c r="D180" s="208">
        <v>2010</v>
      </c>
      <c r="E180" s="237">
        <v>101</v>
      </c>
      <c r="F180" s="293">
        <v>17</v>
      </c>
      <c r="G180" s="293">
        <v>32</v>
      </c>
    </row>
    <row r="181" spans="1:7" x14ac:dyDescent="0.25">
      <c r="A181" s="533"/>
      <c r="B181" s="533"/>
      <c r="C181" s="533"/>
      <c r="D181" s="208">
        <v>2011</v>
      </c>
      <c r="E181" s="237">
        <v>101</v>
      </c>
      <c r="F181" s="293">
        <v>15</v>
      </c>
      <c r="G181" s="293">
        <v>32</v>
      </c>
    </row>
    <row r="182" spans="1:7" x14ac:dyDescent="0.25">
      <c r="A182" s="533"/>
      <c r="B182" s="533"/>
      <c r="C182" s="533"/>
      <c r="D182" s="208">
        <v>2012</v>
      </c>
      <c r="E182" s="231">
        <v>106</v>
      </c>
      <c r="F182" s="293">
        <v>15</v>
      </c>
      <c r="G182" s="293">
        <v>32</v>
      </c>
    </row>
    <row r="183" spans="1:7" x14ac:dyDescent="0.25">
      <c r="A183" s="533"/>
      <c r="B183" s="533"/>
      <c r="C183" s="533"/>
      <c r="D183" s="208">
        <v>2013</v>
      </c>
      <c r="E183" s="231">
        <v>106</v>
      </c>
      <c r="F183" s="231">
        <v>15</v>
      </c>
      <c r="G183" s="293">
        <v>31</v>
      </c>
    </row>
    <row r="184" spans="1:7" x14ac:dyDescent="0.25">
      <c r="A184" s="533"/>
      <c r="B184" s="533"/>
      <c r="C184" s="533"/>
      <c r="D184" s="208">
        <v>2014</v>
      </c>
      <c r="E184" s="231">
        <v>106</v>
      </c>
      <c r="F184" s="231">
        <v>15</v>
      </c>
      <c r="G184" s="293">
        <v>31</v>
      </c>
    </row>
    <row r="185" spans="1:7" x14ac:dyDescent="0.25">
      <c r="A185" s="532"/>
      <c r="B185" s="532"/>
      <c r="C185" s="532"/>
      <c r="D185" s="292">
        <v>2015</v>
      </c>
      <c r="E185" s="291">
        <v>105</v>
      </c>
      <c r="F185" s="291">
        <v>18</v>
      </c>
      <c r="G185" s="291">
        <v>32</v>
      </c>
    </row>
    <row r="186" spans="1:7" ht="108" customHeight="1" x14ac:dyDescent="0.25">
      <c r="A186" s="506" t="s">
        <v>263</v>
      </c>
      <c r="B186" s="506"/>
      <c r="C186" s="506"/>
      <c r="D186" s="506"/>
      <c r="E186" s="506"/>
      <c r="F186" s="506"/>
      <c r="G186" s="506"/>
    </row>
  </sheetData>
  <mergeCells count="44">
    <mergeCell ref="A16:A28"/>
    <mergeCell ref="B16:B28"/>
    <mergeCell ref="C16:C28"/>
    <mergeCell ref="A1:G1"/>
    <mergeCell ref="A2:B2"/>
    <mergeCell ref="A3:A15"/>
    <mergeCell ref="B3:B15"/>
    <mergeCell ref="C3:C15"/>
    <mergeCell ref="A29:A41"/>
    <mergeCell ref="B29:B41"/>
    <mergeCell ref="C29:C41"/>
    <mergeCell ref="A42:A54"/>
    <mergeCell ref="B42:B54"/>
    <mergeCell ref="C42:C54"/>
    <mergeCell ref="A55:A68"/>
    <mergeCell ref="B55:B68"/>
    <mergeCell ref="C55:C68"/>
    <mergeCell ref="A69:A81"/>
    <mergeCell ref="B69:B81"/>
    <mergeCell ref="C69:C81"/>
    <mergeCell ref="A82:A94"/>
    <mergeCell ref="B82:B94"/>
    <mergeCell ref="C82:C94"/>
    <mergeCell ref="A95:A107"/>
    <mergeCell ref="B95:B107"/>
    <mergeCell ref="C95:C107"/>
    <mergeCell ref="A108:A120"/>
    <mergeCell ref="B108:B120"/>
    <mergeCell ref="C108:C120"/>
    <mergeCell ref="A121:A133"/>
    <mergeCell ref="B121:B133"/>
    <mergeCell ref="C121:C133"/>
    <mergeCell ref="A186:G186"/>
    <mergeCell ref="A134:A146"/>
    <mergeCell ref="B134:B146"/>
    <mergeCell ref="C134:C146"/>
    <mergeCell ref="A147:A159"/>
    <mergeCell ref="B147:B159"/>
    <mergeCell ref="C147:C159"/>
    <mergeCell ref="A160:A172"/>
    <mergeCell ref="B160:B172"/>
    <mergeCell ref="C160:C172"/>
    <mergeCell ref="A173:B185"/>
    <mergeCell ref="C173:C18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sqref="A1:F1"/>
    </sheetView>
  </sheetViews>
  <sheetFormatPr baseColWidth="10" defaultRowHeight="15" x14ac:dyDescent="0.25"/>
  <cols>
    <col min="1" max="6" width="13.28515625" customWidth="1"/>
  </cols>
  <sheetData>
    <row r="1" spans="1:14" ht="39" customHeight="1" x14ac:dyDescent="0.25">
      <c r="A1" s="537" t="s">
        <v>306</v>
      </c>
      <c r="B1" s="537"/>
      <c r="C1" s="508"/>
      <c r="D1" s="538"/>
      <c r="E1" s="538"/>
      <c r="F1" s="538"/>
    </row>
    <row r="2" spans="1:14" ht="19.5" customHeight="1" x14ac:dyDescent="0.25">
      <c r="A2" s="460" t="s">
        <v>305</v>
      </c>
      <c r="B2" s="434" t="s">
        <v>1</v>
      </c>
      <c r="C2" s="434"/>
      <c r="D2" s="503"/>
      <c r="E2" s="503"/>
      <c r="F2" s="503"/>
    </row>
    <row r="3" spans="1:14" ht="19.5" customHeight="1" x14ac:dyDescent="0.25">
      <c r="A3" s="434"/>
      <c r="B3" s="304">
        <v>1976</v>
      </c>
      <c r="C3" s="304">
        <v>1993</v>
      </c>
      <c r="D3" s="304">
        <v>2002</v>
      </c>
      <c r="E3" s="149">
        <v>2007</v>
      </c>
      <c r="F3" s="303">
        <v>2011</v>
      </c>
    </row>
    <row r="4" spans="1:14" x14ac:dyDescent="0.25">
      <c r="A4" s="125" t="s">
        <v>304</v>
      </c>
      <c r="B4" s="302">
        <v>35062148</v>
      </c>
      <c r="C4" s="268" t="s">
        <v>303</v>
      </c>
      <c r="D4" s="268" t="s">
        <v>302</v>
      </c>
      <c r="E4" s="268" t="s">
        <v>301</v>
      </c>
      <c r="F4" s="302">
        <v>34121881</v>
      </c>
    </row>
    <row r="5" spans="1:14" x14ac:dyDescent="0.25">
      <c r="A5" s="301" t="s">
        <v>300</v>
      </c>
      <c r="B5" s="300">
        <v>35772298</v>
      </c>
      <c r="C5" s="268" t="s">
        <v>299</v>
      </c>
      <c r="D5" s="268" t="s">
        <v>298</v>
      </c>
      <c r="E5" s="268" t="s">
        <v>297</v>
      </c>
      <c r="F5" s="300">
        <v>31713466</v>
      </c>
    </row>
    <row r="6" spans="1:14" ht="120" customHeight="1" x14ac:dyDescent="0.25">
      <c r="A6" s="436" t="s">
        <v>296</v>
      </c>
      <c r="B6" s="436"/>
      <c r="C6" s="436"/>
      <c r="D6" s="539"/>
      <c r="E6" s="539"/>
      <c r="F6" s="539"/>
    </row>
    <row r="11" spans="1:14" x14ac:dyDescent="0.25">
      <c r="B11" s="299"/>
      <c r="C11" s="298"/>
      <c r="D11" s="298"/>
      <c r="E11" s="298"/>
      <c r="K11" s="297"/>
      <c r="L11" s="297"/>
      <c r="M11" s="297"/>
      <c r="N11" s="297"/>
    </row>
    <row r="12" spans="1:14" x14ac:dyDescent="0.25">
      <c r="B12" s="298"/>
      <c r="C12" s="298"/>
      <c r="D12" s="298"/>
      <c r="E12" s="298"/>
    </row>
    <row r="15" spans="1:14" x14ac:dyDescent="0.25">
      <c r="K15" s="297"/>
      <c r="L15" s="297"/>
      <c r="M15" s="297"/>
      <c r="N15" s="297"/>
    </row>
  </sheetData>
  <mergeCells count="4">
    <mergeCell ref="A1:F1"/>
    <mergeCell ref="A2:A3"/>
    <mergeCell ref="B2:F2"/>
    <mergeCell ref="A6:F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C1"/>
    </sheetView>
  </sheetViews>
  <sheetFormatPr baseColWidth="10" defaultRowHeight="15" x14ac:dyDescent="0.25"/>
  <cols>
    <col min="1" max="3" width="15.7109375" customWidth="1"/>
  </cols>
  <sheetData>
    <row r="1" spans="1:3" ht="59.25" customHeight="1" x14ac:dyDescent="0.25">
      <c r="A1" s="537" t="s">
        <v>311</v>
      </c>
      <c r="B1" s="537"/>
      <c r="C1" s="537"/>
    </row>
    <row r="2" spans="1:3" ht="25.5" x14ac:dyDescent="0.25">
      <c r="A2" s="1" t="s">
        <v>1</v>
      </c>
      <c r="B2" s="1" t="s">
        <v>310</v>
      </c>
      <c r="C2" s="1" t="s">
        <v>309</v>
      </c>
    </row>
    <row r="3" spans="1:3" x14ac:dyDescent="0.25">
      <c r="A3" s="310">
        <v>1986</v>
      </c>
      <c r="B3" s="309">
        <v>8958542</v>
      </c>
      <c r="C3" s="309">
        <v>61049</v>
      </c>
    </row>
    <row r="4" spans="1:3" x14ac:dyDescent="0.25">
      <c r="A4" s="2">
        <v>1987</v>
      </c>
      <c r="B4" s="179">
        <v>9790839</v>
      </c>
      <c r="C4" s="179">
        <v>73204</v>
      </c>
    </row>
    <row r="5" spans="1:3" x14ac:dyDescent="0.25">
      <c r="A5" s="2">
        <v>1988</v>
      </c>
      <c r="B5" s="179">
        <v>9314384</v>
      </c>
      <c r="C5" s="179">
        <v>106546</v>
      </c>
    </row>
    <row r="6" spans="1:3" x14ac:dyDescent="0.25">
      <c r="A6" s="2">
        <v>1989</v>
      </c>
      <c r="B6" s="179">
        <v>8888276</v>
      </c>
      <c r="C6" s="179">
        <v>74088</v>
      </c>
    </row>
    <row r="7" spans="1:3" x14ac:dyDescent="0.25">
      <c r="A7" s="2">
        <v>1990</v>
      </c>
      <c r="B7" s="179">
        <v>8157204</v>
      </c>
      <c r="C7" s="179">
        <v>194702</v>
      </c>
    </row>
    <row r="8" spans="1:3" x14ac:dyDescent="0.25">
      <c r="A8" s="2">
        <v>1991</v>
      </c>
      <c r="B8" s="179">
        <v>7688730</v>
      </c>
      <c r="C8" s="179">
        <v>167486</v>
      </c>
    </row>
    <row r="9" spans="1:3" x14ac:dyDescent="0.25">
      <c r="A9" s="2">
        <v>1992</v>
      </c>
      <c r="B9" s="179">
        <v>7681846</v>
      </c>
      <c r="C9" s="179">
        <v>148688</v>
      </c>
    </row>
    <row r="10" spans="1:3" x14ac:dyDescent="0.25">
      <c r="A10" s="2">
        <v>1993</v>
      </c>
      <c r="B10" s="179">
        <v>6349356</v>
      </c>
      <c r="C10" s="179">
        <v>143467</v>
      </c>
    </row>
    <row r="11" spans="1:3" x14ac:dyDescent="0.25">
      <c r="A11" s="2">
        <v>1994</v>
      </c>
      <c r="B11" s="179">
        <v>6406750</v>
      </c>
      <c r="C11" s="179">
        <v>111346</v>
      </c>
    </row>
    <row r="12" spans="1:3" x14ac:dyDescent="0.25">
      <c r="A12" s="2">
        <v>1995</v>
      </c>
      <c r="B12" s="179">
        <v>6302417</v>
      </c>
      <c r="C12" s="179">
        <v>104356</v>
      </c>
    </row>
    <row r="13" spans="1:3" x14ac:dyDescent="0.25">
      <c r="A13" s="2">
        <v>1996</v>
      </c>
      <c r="B13" s="179">
        <v>6843786</v>
      </c>
      <c r="C13" s="179">
        <v>83366</v>
      </c>
    </row>
    <row r="14" spans="1:3" x14ac:dyDescent="0.25">
      <c r="A14" s="2">
        <v>1997</v>
      </c>
      <c r="B14" s="179">
        <v>7711809</v>
      </c>
      <c r="C14" s="179">
        <v>89261</v>
      </c>
    </row>
    <row r="15" spans="1:3" x14ac:dyDescent="0.25">
      <c r="A15" s="2">
        <v>1998</v>
      </c>
      <c r="B15" s="179">
        <v>8330982</v>
      </c>
      <c r="C15" s="179">
        <v>95962</v>
      </c>
    </row>
    <row r="16" spans="1:3" x14ac:dyDescent="0.25">
      <c r="A16" s="2">
        <v>1999</v>
      </c>
      <c r="B16" s="179">
        <v>8496726</v>
      </c>
      <c r="C16" s="179">
        <v>142944</v>
      </c>
    </row>
    <row r="17" spans="1:3" x14ac:dyDescent="0.25">
      <c r="A17" s="2">
        <v>2000</v>
      </c>
      <c r="B17" s="179">
        <v>9429800</v>
      </c>
      <c r="C17" s="179">
        <v>237042</v>
      </c>
    </row>
    <row r="18" spans="1:3" x14ac:dyDescent="0.25">
      <c r="A18" s="2">
        <v>2001</v>
      </c>
      <c r="B18" s="179">
        <v>8124571</v>
      </c>
      <c r="C18" s="179">
        <v>276293</v>
      </c>
    </row>
    <row r="19" spans="1:3" x14ac:dyDescent="0.25">
      <c r="A19" s="2">
        <v>2002</v>
      </c>
      <c r="B19" s="179">
        <v>6664720</v>
      </c>
      <c r="C19" s="179">
        <v>143509</v>
      </c>
    </row>
    <row r="20" spans="1:3" x14ac:dyDescent="0.25">
      <c r="A20" s="2">
        <v>2003</v>
      </c>
      <c r="B20" s="179">
        <v>6996771</v>
      </c>
      <c r="C20" s="179">
        <v>259377</v>
      </c>
    </row>
    <row r="21" spans="1:3" x14ac:dyDescent="0.25">
      <c r="A21" s="2">
        <v>2004</v>
      </c>
      <c r="B21" s="179">
        <v>6718508</v>
      </c>
      <c r="C21" s="179">
        <v>433097</v>
      </c>
    </row>
    <row r="22" spans="1:3" x14ac:dyDescent="0.25">
      <c r="A22" s="2">
        <v>2005</v>
      </c>
      <c r="B22" s="179">
        <v>6423898</v>
      </c>
      <c r="C22" s="179">
        <v>359349</v>
      </c>
    </row>
    <row r="23" spans="1:3" x14ac:dyDescent="0.25">
      <c r="A23" s="2">
        <v>2006</v>
      </c>
      <c r="B23" s="179">
        <v>6481167</v>
      </c>
      <c r="C23" s="179">
        <v>166363</v>
      </c>
    </row>
    <row r="24" spans="1:3" x14ac:dyDescent="0.25">
      <c r="A24" s="2">
        <v>2007</v>
      </c>
      <c r="B24" s="179">
        <v>6605396</v>
      </c>
      <c r="C24" s="179">
        <v>594275</v>
      </c>
    </row>
    <row r="25" spans="1:3" x14ac:dyDescent="0.25">
      <c r="A25" s="2">
        <v>2008</v>
      </c>
      <c r="B25" s="179">
        <v>6304948</v>
      </c>
      <c r="C25" s="308">
        <v>124236</v>
      </c>
    </row>
    <row r="26" spans="1:3" ht="15" customHeight="1" x14ac:dyDescent="0.25">
      <c r="A26" s="2">
        <v>2009</v>
      </c>
      <c r="B26" s="307">
        <v>5808957</v>
      </c>
      <c r="C26" s="307">
        <v>226947</v>
      </c>
    </row>
    <row r="27" spans="1:3" ht="15" customHeight="1" x14ac:dyDescent="0.25">
      <c r="A27" s="5">
        <v>2010</v>
      </c>
      <c r="B27" s="307">
        <v>5627088</v>
      </c>
      <c r="C27" s="307">
        <v>198317</v>
      </c>
    </row>
    <row r="28" spans="1:3" ht="15" customHeight="1" x14ac:dyDescent="0.25">
      <c r="A28" s="2">
        <v>2011</v>
      </c>
      <c r="B28" s="306">
        <v>5501085</v>
      </c>
      <c r="C28" s="306">
        <v>220030</v>
      </c>
    </row>
    <row r="29" spans="1:3" ht="15" customHeight="1" x14ac:dyDescent="0.25">
      <c r="A29" s="2">
        <v>2012</v>
      </c>
      <c r="B29" s="306">
        <v>5910293</v>
      </c>
      <c r="C29" s="306">
        <v>186018</v>
      </c>
    </row>
    <row r="30" spans="1:3" ht="15" customHeight="1" x14ac:dyDescent="0.25">
      <c r="A30" s="2">
        <v>2013</v>
      </c>
      <c r="B30" s="306">
        <v>5882859</v>
      </c>
      <c r="C30" s="306">
        <v>120475</v>
      </c>
    </row>
    <row r="31" spans="1:3" ht="15" customHeight="1" x14ac:dyDescent="0.25">
      <c r="A31" s="148">
        <v>2014</v>
      </c>
      <c r="B31" s="305">
        <v>6246134.819585341</v>
      </c>
      <c r="C31" s="305">
        <v>154978</v>
      </c>
    </row>
    <row r="32" spans="1:3" ht="31.5" customHeight="1" x14ac:dyDescent="0.25">
      <c r="A32" s="540" t="s">
        <v>308</v>
      </c>
      <c r="B32" s="541"/>
      <c r="C32" s="541"/>
    </row>
    <row r="33" spans="1:3" ht="117.75" customHeight="1" x14ac:dyDescent="0.25">
      <c r="A33" s="540" t="s">
        <v>307</v>
      </c>
      <c r="B33" s="485"/>
      <c r="C33" s="485"/>
    </row>
    <row r="34" spans="1:3" ht="15" customHeight="1" x14ac:dyDescent="0.25"/>
  </sheetData>
  <mergeCells count="3">
    <mergeCell ref="A1:C1"/>
    <mergeCell ref="A32:C32"/>
    <mergeCell ref="A33:C3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E1"/>
    </sheetView>
  </sheetViews>
  <sheetFormatPr baseColWidth="10" defaultRowHeight="15" x14ac:dyDescent="0.25"/>
  <cols>
    <col min="1" max="5" width="16.7109375" customWidth="1"/>
  </cols>
  <sheetData>
    <row r="1" spans="1:5" ht="33.75" customHeight="1" x14ac:dyDescent="0.25">
      <c r="A1" s="537" t="s">
        <v>317</v>
      </c>
      <c r="B1" s="537"/>
      <c r="C1" s="537"/>
      <c r="D1" s="537"/>
      <c r="E1" s="537"/>
    </row>
    <row r="2" spans="1:5" ht="25.5" x14ac:dyDescent="0.25">
      <c r="A2" s="80" t="s">
        <v>1</v>
      </c>
      <c r="B2" s="1" t="s">
        <v>316</v>
      </c>
      <c r="C2" s="80" t="s">
        <v>315</v>
      </c>
      <c r="D2" s="1" t="s">
        <v>314</v>
      </c>
      <c r="E2" s="1" t="s">
        <v>313</v>
      </c>
    </row>
    <row r="3" spans="1:5" x14ac:dyDescent="0.25">
      <c r="A3" s="150">
        <v>1990</v>
      </c>
      <c r="B3" s="160">
        <v>100</v>
      </c>
      <c r="C3" s="160">
        <v>100</v>
      </c>
      <c r="D3" s="160">
        <v>100</v>
      </c>
      <c r="E3" s="160">
        <v>100</v>
      </c>
    </row>
    <row r="4" spans="1:5" x14ac:dyDescent="0.25">
      <c r="A4" s="150">
        <v>1991</v>
      </c>
      <c r="B4" s="160">
        <v>103</v>
      </c>
      <c r="C4" s="160">
        <v>101</v>
      </c>
      <c r="D4" s="160">
        <v>103</v>
      </c>
      <c r="E4" s="160">
        <v>87</v>
      </c>
    </row>
    <row r="5" spans="1:5" x14ac:dyDescent="0.25">
      <c r="A5" s="150">
        <v>1992</v>
      </c>
      <c r="B5" s="160">
        <v>103</v>
      </c>
      <c r="C5" s="160">
        <v>108</v>
      </c>
      <c r="D5" s="160">
        <v>60</v>
      </c>
      <c r="E5" s="160">
        <v>91</v>
      </c>
    </row>
    <row r="6" spans="1:5" x14ac:dyDescent="0.25">
      <c r="A6" s="150">
        <v>1993</v>
      </c>
      <c r="B6" s="160">
        <v>110</v>
      </c>
      <c r="C6" s="160">
        <v>89</v>
      </c>
      <c r="D6" s="160">
        <v>46</v>
      </c>
      <c r="E6" s="160">
        <v>100</v>
      </c>
    </row>
    <row r="7" spans="1:5" x14ac:dyDescent="0.25">
      <c r="A7" s="150">
        <v>1994</v>
      </c>
      <c r="B7" s="160">
        <v>108</v>
      </c>
      <c r="C7" s="160">
        <v>88</v>
      </c>
      <c r="D7" s="160">
        <v>66</v>
      </c>
      <c r="E7" s="160">
        <v>83</v>
      </c>
    </row>
    <row r="8" spans="1:5" x14ac:dyDescent="0.25">
      <c r="A8" s="150">
        <v>1995</v>
      </c>
      <c r="B8" s="160">
        <v>128</v>
      </c>
      <c r="C8" s="160">
        <v>97</v>
      </c>
      <c r="D8" s="160">
        <v>106</v>
      </c>
      <c r="E8" s="160">
        <v>82</v>
      </c>
    </row>
    <row r="9" spans="1:5" x14ac:dyDescent="0.25">
      <c r="A9" s="150">
        <v>1996</v>
      </c>
      <c r="B9" s="160">
        <v>119</v>
      </c>
      <c r="C9" s="160">
        <v>91</v>
      </c>
      <c r="D9" s="160">
        <v>130</v>
      </c>
      <c r="E9" s="160">
        <v>78</v>
      </c>
    </row>
    <row r="10" spans="1:5" x14ac:dyDescent="0.25">
      <c r="A10" s="150">
        <v>1997</v>
      </c>
      <c r="B10" s="160">
        <v>147</v>
      </c>
      <c r="C10" s="160">
        <v>106</v>
      </c>
      <c r="D10" s="160">
        <v>155</v>
      </c>
      <c r="E10" s="160">
        <v>86</v>
      </c>
    </row>
    <row r="11" spans="1:5" x14ac:dyDescent="0.25">
      <c r="A11" s="150">
        <v>1998</v>
      </c>
      <c r="B11" s="160">
        <v>138</v>
      </c>
      <c r="C11" s="160">
        <v>80</v>
      </c>
      <c r="D11" s="160">
        <v>116</v>
      </c>
      <c r="E11" s="160">
        <v>77</v>
      </c>
    </row>
    <row r="12" spans="1:5" x14ac:dyDescent="0.25">
      <c r="A12" s="150">
        <v>1999</v>
      </c>
      <c r="B12" s="160">
        <v>138</v>
      </c>
      <c r="C12" s="160">
        <v>85</v>
      </c>
      <c r="D12" s="160">
        <v>119</v>
      </c>
      <c r="E12" s="160">
        <v>77</v>
      </c>
    </row>
    <row r="13" spans="1:5" x14ac:dyDescent="0.25">
      <c r="A13" s="150">
        <v>2000</v>
      </c>
      <c r="B13" s="160">
        <v>106</v>
      </c>
      <c r="C13" s="160">
        <v>62</v>
      </c>
      <c r="D13" s="160">
        <v>130</v>
      </c>
      <c r="E13" s="160">
        <v>66</v>
      </c>
    </row>
    <row r="14" spans="1:5" x14ac:dyDescent="0.25">
      <c r="A14" s="150">
        <v>2001</v>
      </c>
      <c r="B14" s="160">
        <v>98</v>
      </c>
      <c r="C14" s="160">
        <v>68</v>
      </c>
      <c r="D14" s="160">
        <v>159</v>
      </c>
      <c r="E14" s="160">
        <v>64</v>
      </c>
    </row>
    <row r="15" spans="1:5" x14ac:dyDescent="0.25">
      <c r="A15" s="150">
        <v>2002</v>
      </c>
      <c r="B15" s="160">
        <v>93</v>
      </c>
      <c r="C15" s="160">
        <v>78</v>
      </c>
      <c r="D15" s="160">
        <v>159</v>
      </c>
      <c r="E15" s="160">
        <v>61</v>
      </c>
    </row>
    <row r="16" spans="1:5" x14ac:dyDescent="0.25">
      <c r="A16" s="150">
        <v>2003</v>
      </c>
      <c r="B16" s="160">
        <v>104</v>
      </c>
      <c r="C16" s="160">
        <v>91</v>
      </c>
      <c r="D16" s="160">
        <v>139</v>
      </c>
      <c r="E16" s="160">
        <v>64</v>
      </c>
    </row>
    <row r="17" spans="1:5" x14ac:dyDescent="0.25">
      <c r="A17" s="150">
        <v>2004</v>
      </c>
      <c r="B17" s="160">
        <v>90</v>
      </c>
      <c r="C17" s="160">
        <v>67</v>
      </c>
      <c r="D17" s="160">
        <v>121</v>
      </c>
      <c r="E17" s="160">
        <v>64</v>
      </c>
    </row>
    <row r="18" spans="1:5" x14ac:dyDescent="0.25">
      <c r="A18" s="150">
        <v>2005</v>
      </c>
      <c r="B18" s="160">
        <v>118</v>
      </c>
      <c r="C18" s="160">
        <v>74</v>
      </c>
      <c r="D18" s="160">
        <v>129</v>
      </c>
      <c r="E18" s="160">
        <v>66</v>
      </c>
    </row>
    <row r="19" spans="1:5" x14ac:dyDescent="0.25">
      <c r="A19" s="150">
        <v>2006</v>
      </c>
      <c r="B19" s="160">
        <v>125</v>
      </c>
      <c r="C19" s="160">
        <v>51</v>
      </c>
      <c r="D19" s="160">
        <v>135</v>
      </c>
      <c r="E19" s="160">
        <v>60</v>
      </c>
    </row>
    <row r="20" spans="1:5" x14ac:dyDescent="0.25">
      <c r="A20" s="2">
        <v>2007</v>
      </c>
      <c r="B20" s="311">
        <v>140</v>
      </c>
      <c r="C20" s="311">
        <v>64</v>
      </c>
      <c r="D20" s="311">
        <v>153</v>
      </c>
      <c r="E20" s="311">
        <v>69</v>
      </c>
    </row>
    <row r="21" spans="1:5" x14ac:dyDescent="0.25">
      <c r="A21" s="5">
        <v>2008</v>
      </c>
      <c r="B21" s="311">
        <v>127</v>
      </c>
      <c r="C21" s="311">
        <v>42</v>
      </c>
      <c r="D21" s="311">
        <v>182</v>
      </c>
      <c r="E21" s="311">
        <v>60</v>
      </c>
    </row>
    <row r="22" spans="1:5" x14ac:dyDescent="0.25">
      <c r="A22" s="5">
        <v>2009</v>
      </c>
      <c r="B22" s="312">
        <v>127</v>
      </c>
      <c r="C22" s="312">
        <v>49</v>
      </c>
      <c r="D22" s="312">
        <v>195</v>
      </c>
      <c r="E22" s="129">
        <v>71</v>
      </c>
    </row>
    <row r="23" spans="1:5" ht="15" customHeight="1" x14ac:dyDescent="0.25">
      <c r="A23" s="2">
        <v>2010</v>
      </c>
      <c r="B23" s="311">
        <v>132</v>
      </c>
      <c r="C23" s="311">
        <v>53</v>
      </c>
      <c r="D23" s="311">
        <v>140</v>
      </c>
      <c r="E23" s="311">
        <v>76</v>
      </c>
    </row>
    <row r="24" spans="1:5" ht="15" customHeight="1" x14ac:dyDescent="0.25">
      <c r="A24" s="2">
        <v>2011</v>
      </c>
      <c r="B24" s="311">
        <v>160</v>
      </c>
      <c r="C24" s="311">
        <v>61</v>
      </c>
      <c r="D24" s="311">
        <v>147</v>
      </c>
      <c r="E24" s="311">
        <v>67</v>
      </c>
    </row>
    <row r="25" spans="1:5" ht="15" customHeight="1" x14ac:dyDescent="0.25">
      <c r="A25" s="2">
        <v>2012</v>
      </c>
      <c r="B25" s="311">
        <v>133</v>
      </c>
      <c r="C25" s="311">
        <v>58</v>
      </c>
      <c r="D25" s="311">
        <v>161</v>
      </c>
      <c r="E25" s="311">
        <v>71</v>
      </c>
    </row>
    <row r="26" spans="1:5" ht="15" customHeight="1" x14ac:dyDescent="0.25">
      <c r="A26" s="148">
        <v>2013</v>
      </c>
      <c r="B26" s="256">
        <v>146</v>
      </c>
      <c r="C26" s="256">
        <v>57</v>
      </c>
      <c r="D26" s="256">
        <v>162</v>
      </c>
      <c r="E26" s="256">
        <v>66</v>
      </c>
    </row>
    <row r="27" spans="1:5" ht="115.5" customHeight="1" x14ac:dyDescent="0.25">
      <c r="A27" s="436" t="s">
        <v>312</v>
      </c>
      <c r="B27" s="528"/>
      <c r="C27" s="528"/>
      <c r="D27" s="528"/>
      <c r="E27" s="528"/>
    </row>
  </sheetData>
  <mergeCells count="2">
    <mergeCell ref="A1:E1"/>
    <mergeCell ref="A27:E2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sqref="A1:Q1"/>
    </sheetView>
  </sheetViews>
  <sheetFormatPr baseColWidth="10" defaultRowHeight="12.75" x14ac:dyDescent="0.2"/>
  <cols>
    <col min="1" max="1" width="8.140625" style="313" customWidth="1"/>
    <col min="2" max="2" width="11.42578125" style="313"/>
    <col min="3" max="3" width="14" style="313" customWidth="1"/>
    <col min="4" max="6" width="11.42578125" style="313"/>
    <col min="7" max="7" width="13.85546875" style="313" customWidth="1"/>
    <col min="8" max="10" width="11.42578125" style="313"/>
    <col min="11" max="11" width="13.42578125" style="313" customWidth="1"/>
    <col min="12" max="14" width="11.42578125" style="313"/>
    <col min="15" max="15" width="12.28515625" style="313" bestFit="1" customWidth="1"/>
    <col min="16" max="16384" width="11.42578125" style="313"/>
  </cols>
  <sheetData>
    <row r="1" spans="1:17" ht="34.5" customHeight="1" x14ac:dyDescent="0.2">
      <c r="A1" s="454" t="s">
        <v>328</v>
      </c>
      <c r="B1" s="454"/>
      <c r="C1" s="454"/>
      <c r="D1" s="454"/>
      <c r="E1" s="454"/>
      <c r="F1" s="454"/>
      <c r="G1" s="454"/>
      <c r="H1" s="454"/>
      <c r="I1" s="454"/>
      <c r="J1" s="454"/>
      <c r="K1" s="454"/>
      <c r="L1" s="454"/>
      <c r="M1" s="454"/>
      <c r="N1" s="454"/>
      <c r="O1" s="454"/>
      <c r="P1" s="454"/>
      <c r="Q1" s="454"/>
    </row>
    <row r="2" spans="1:17" ht="16.5" customHeight="1" x14ac:dyDescent="0.2">
      <c r="A2" s="542" t="s">
        <v>1</v>
      </c>
      <c r="B2" s="544" t="s">
        <v>327</v>
      </c>
      <c r="C2" s="544"/>
      <c r="D2" s="544"/>
      <c r="E2" s="544"/>
      <c r="F2" s="544" t="s">
        <v>326</v>
      </c>
      <c r="G2" s="544"/>
      <c r="H2" s="544"/>
      <c r="I2" s="544"/>
      <c r="J2" s="544" t="s">
        <v>325</v>
      </c>
      <c r="K2" s="544"/>
      <c r="L2" s="544"/>
      <c r="M2" s="544"/>
      <c r="N2" s="544" t="s">
        <v>324</v>
      </c>
      <c r="O2" s="544"/>
      <c r="P2" s="544"/>
      <c r="Q2" s="544"/>
    </row>
    <row r="3" spans="1:17" ht="25.5" x14ac:dyDescent="0.2">
      <c r="A3" s="543"/>
      <c r="B3" s="181" t="s">
        <v>323</v>
      </c>
      <c r="C3" s="181" t="s">
        <v>322</v>
      </c>
      <c r="D3" s="181" t="s">
        <v>321</v>
      </c>
      <c r="E3" s="181" t="s">
        <v>320</v>
      </c>
      <c r="F3" s="181" t="s">
        <v>323</v>
      </c>
      <c r="G3" s="181" t="s">
        <v>322</v>
      </c>
      <c r="H3" s="181" t="s">
        <v>321</v>
      </c>
      <c r="I3" s="181" t="s">
        <v>320</v>
      </c>
      <c r="J3" s="181" t="s">
        <v>323</v>
      </c>
      <c r="K3" s="181" t="s">
        <v>322</v>
      </c>
      <c r="L3" s="181" t="s">
        <v>321</v>
      </c>
      <c r="M3" s="181" t="s">
        <v>320</v>
      </c>
      <c r="N3" s="181" t="s">
        <v>323</v>
      </c>
      <c r="O3" s="181" t="s">
        <v>322</v>
      </c>
      <c r="P3" s="181" t="s">
        <v>321</v>
      </c>
      <c r="Q3" s="181" t="s">
        <v>320</v>
      </c>
    </row>
    <row r="4" spans="1:17" x14ac:dyDescent="0.2">
      <c r="A4" s="82">
        <v>2003</v>
      </c>
      <c r="B4" s="314">
        <v>15123.559654999999</v>
      </c>
      <c r="C4" s="314">
        <v>12531.121665999999</v>
      </c>
      <c r="D4" s="314">
        <v>8611.2288000000008</v>
      </c>
      <c r="E4" s="314">
        <v>36265.910121000001</v>
      </c>
      <c r="F4" s="314">
        <v>2072.4</v>
      </c>
      <c r="G4" s="314">
        <v>1191.9000000000001</v>
      </c>
      <c r="H4" s="314">
        <v>1119.5</v>
      </c>
      <c r="I4" s="314">
        <v>4384</v>
      </c>
      <c r="J4" s="314">
        <v>2881.3</v>
      </c>
      <c r="K4" s="314">
        <v>3241.9</v>
      </c>
      <c r="L4" s="314">
        <v>3259.2</v>
      </c>
      <c r="M4" s="314">
        <v>9382.4</v>
      </c>
      <c r="N4" s="314">
        <v>20077.281934999999</v>
      </c>
      <c r="O4" s="314">
        <v>16964.96257</v>
      </c>
      <c r="P4" s="314">
        <v>12990.0051</v>
      </c>
      <c r="Q4" s="314">
        <v>50032.249607999998</v>
      </c>
    </row>
    <row r="5" spans="1:17" x14ac:dyDescent="0.2">
      <c r="A5" s="82">
        <v>2004</v>
      </c>
      <c r="B5" s="314">
        <v>14119.6</v>
      </c>
      <c r="C5" s="314">
        <v>11814.1</v>
      </c>
      <c r="D5" s="314">
        <v>8455.2000000000007</v>
      </c>
      <c r="E5" s="314">
        <v>34388.929952999999</v>
      </c>
      <c r="F5" s="314">
        <v>1920.1999999999998</v>
      </c>
      <c r="G5" s="314">
        <v>1117.3</v>
      </c>
      <c r="H5" s="314">
        <v>1191.6000000000001</v>
      </c>
      <c r="I5" s="314">
        <v>4229.1000000000004</v>
      </c>
      <c r="J5" s="314">
        <v>2855.4</v>
      </c>
      <c r="K5" s="314">
        <v>3073.7</v>
      </c>
      <c r="L5" s="314">
        <v>3493.9</v>
      </c>
      <c r="M5" s="314">
        <v>9423</v>
      </c>
      <c r="N5" s="314">
        <v>18895.2</v>
      </c>
      <c r="O5" s="314">
        <v>16005.1</v>
      </c>
      <c r="P5" s="314">
        <v>13140.7</v>
      </c>
      <c r="Q5" s="314">
        <v>48040.959891999999</v>
      </c>
    </row>
    <row r="6" spans="1:17" x14ac:dyDescent="0.2">
      <c r="A6" s="82">
        <v>2005</v>
      </c>
      <c r="B6" s="314">
        <v>12882.2</v>
      </c>
      <c r="C6" s="314">
        <v>11621.2</v>
      </c>
      <c r="D6" s="314">
        <v>8808.9</v>
      </c>
      <c r="E6" s="314">
        <v>33312.199999999997</v>
      </c>
      <c r="F6" s="314">
        <v>1920.5</v>
      </c>
      <c r="G6" s="314">
        <v>1149.1000000000001</v>
      </c>
      <c r="H6" s="314">
        <v>1178.3</v>
      </c>
      <c r="I6" s="314">
        <v>4247.8999999999996</v>
      </c>
      <c r="J6" s="314">
        <v>2847.1</v>
      </c>
      <c r="K6" s="314">
        <v>3065.8</v>
      </c>
      <c r="L6" s="314">
        <v>3441.1</v>
      </c>
      <c r="M6" s="314">
        <v>9354</v>
      </c>
      <c r="N6" s="314">
        <v>17649.8</v>
      </c>
      <c r="O6" s="314">
        <v>15836.1</v>
      </c>
      <c r="P6" s="314">
        <v>13428.2</v>
      </c>
      <c r="Q6" s="314">
        <v>46914.1</v>
      </c>
    </row>
    <row r="7" spans="1:17" x14ac:dyDescent="0.2">
      <c r="A7" s="82">
        <v>2006</v>
      </c>
      <c r="B7" s="314">
        <v>11813.8</v>
      </c>
      <c r="C7" s="314">
        <v>11644.1</v>
      </c>
      <c r="D7" s="314">
        <v>9635</v>
      </c>
      <c r="E7" s="314">
        <v>33093</v>
      </c>
      <c r="F7" s="314">
        <v>1856.6999999999998</v>
      </c>
      <c r="G7" s="314">
        <v>1213.0999999999999</v>
      </c>
      <c r="H7" s="314">
        <v>1272.5999999999999</v>
      </c>
      <c r="I7" s="314">
        <v>4342.3999999999996</v>
      </c>
      <c r="J7" s="314">
        <v>2799</v>
      </c>
      <c r="K7" s="314">
        <v>2931.4</v>
      </c>
      <c r="L7" s="314">
        <v>3251.8</v>
      </c>
      <c r="M7" s="314">
        <v>8982.2000000000007</v>
      </c>
      <c r="N7" s="314">
        <v>16469.599999999999</v>
      </c>
      <c r="O7" s="314">
        <v>15788.5</v>
      </c>
      <c r="P7" s="314">
        <v>14159.4</v>
      </c>
      <c r="Q7" s="314">
        <v>46417.5</v>
      </c>
    </row>
    <row r="8" spans="1:17" x14ac:dyDescent="0.2">
      <c r="A8" s="82">
        <v>2007</v>
      </c>
      <c r="B8" s="314">
        <v>11047.6</v>
      </c>
      <c r="C8" s="314">
        <v>11033.9</v>
      </c>
      <c r="D8" s="314">
        <v>9827.2999999999993</v>
      </c>
      <c r="E8" s="314">
        <v>31908.799999999999</v>
      </c>
      <c r="F8" s="314">
        <v>1801.8</v>
      </c>
      <c r="G8" s="314">
        <v>1230</v>
      </c>
      <c r="H8" s="314">
        <v>1326.9</v>
      </c>
      <c r="I8" s="314">
        <v>4358.7</v>
      </c>
      <c r="J8" s="314">
        <v>2664.8</v>
      </c>
      <c r="K8" s="314">
        <v>2993.6</v>
      </c>
      <c r="L8" s="314">
        <v>3450.4</v>
      </c>
      <c r="M8" s="314">
        <v>9108.9</v>
      </c>
      <c r="N8" s="314">
        <v>15514.2</v>
      </c>
      <c r="O8" s="314">
        <v>15257.4</v>
      </c>
      <c r="P8" s="314">
        <v>14604.7</v>
      </c>
      <c r="Q8" s="314">
        <v>45376.3</v>
      </c>
    </row>
    <row r="9" spans="1:17" x14ac:dyDescent="0.2">
      <c r="A9" s="82">
        <v>2008</v>
      </c>
      <c r="B9" s="314">
        <v>10501.2</v>
      </c>
      <c r="C9" s="314">
        <v>10819.4</v>
      </c>
      <c r="D9" s="314">
        <v>9891.1</v>
      </c>
      <c r="E9" s="314">
        <v>31211.599999999999</v>
      </c>
      <c r="F9" s="314">
        <v>1685.3000000000002</v>
      </c>
      <c r="G9" s="314">
        <v>1354</v>
      </c>
      <c r="H9" s="314">
        <v>1414.4</v>
      </c>
      <c r="I9" s="314">
        <v>4453.7</v>
      </c>
      <c r="J9" s="314">
        <v>2530.6999999999998</v>
      </c>
      <c r="K9" s="314">
        <v>2971</v>
      </c>
      <c r="L9" s="314">
        <v>3315.8</v>
      </c>
      <c r="M9" s="314">
        <v>8817.4</v>
      </c>
      <c r="N9" s="314">
        <v>14717.2</v>
      </c>
      <c r="O9" s="314">
        <v>15144.4</v>
      </c>
      <c r="P9" s="314">
        <v>14621.2</v>
      </c>
      <c r="Q9" s="314">
        <v>44482.7</v>
      </c>
    </row>
    <row r="10" spans="1:17" x14ac:dyDescent="0.2">
      <c r="A10" s="82">
        <v>2009</v>
      </c>
      <c r="B10" s="314">
        <v>10404.200000000001</v>
      </c>
      <c r="C10" s="314">
        <v>10375.799999999999</v>
      </c>
      <c r="D10" s="314">
        <v>10149.799999999999</v>
      </c>
      <c r="E10" s="314">
        <v>30929.8</v>
      </c>
      <c r="F10" s="314">
        <v>1461.3000000000002</v>
      </c>
      <c r="G10" s="314">
        <v>1256.1999999999998</v>
      </c>
      <c r="H10" s="314">
        <v>1335.5</v>
      </c>
      <c r="I10" s="314">
        <v>4053</v>
      </c>
      <c r="J10" s="314">
        <v>2442.3000000000002</v>
      </c>
      <c r="K10" s="314">
        <v>2884.9</v>
      </c>
      <c r="L10" s="314">
        <v>3252.6</v>
      </c>
      <c r="M10" s="314">
        <v>8579.7000000000007</v>
      </c>
      <c r="N10" s="314">
        <v>14307.7</v>
      </c>
      <c r="O10" s="314">
        <v>14516.9</v>
      </c>
      <c r="P10" s="314">
        <v>14737.9</v>
      </c>
      <c r="Q10" s="314">
        <v>43562.6</v>
      </c>
    </row>
    <row r="11" spans="1:17" x14ac:dyDescent="0.2">
      <c r="A11" s="82">
        <v>2010</v>
      </c>
      <c r="B11" s="314">
        <v>10419.6</v>
      </c>
      <c r="C11" s="314">
        <v>10020.5</v>
      </c>
      <c r="D11" s="314">
        <v>10057.200000000001</v>
      </c>
      <c r="E11" s="314">
        <v>30497.3</v>
      </c>
      <c r="F11" s="314">
        <v>1271.7</v>
      </c>
      <c r="G11" s="314">
        <v>1281.8000000000002</v>
      </c>
      <c r="H11" s="314">
        <v>1426.8999999999999</v>
      </c>
      <c r="I11" s="314">
        <v>3980.4</v>
      </c>
      <c r="J11" s="314">
        <v>2300.8000000000002</v>
      </c>
      <c r="K11" s="314">
        <v>2934.3</v>
      </c>
      <c r="L11" s="314">
        <v>3361.9</v>
      </c>
      <c r="M11" s="314">
        <v>8597</v>
      </c>
      <c r="N11" s="314">
        <v>13992.1</v>
      </c>
      <c r="O11" s="314">
        <v>14236.6</v>
      </c>
      <c r="P11" s="314">
        <v>14846</v>
      </c>
      <c r="Q11" s="314">
        <v>43074.7</v>
      </c>
    </row>
    <row r="12" spans="1:17" x14ac:dyDescent="0.2">
      <c r="A12" s="82">
        <v>2011</v>
      </c>
      <c r="B12" s="314">
        <v>10161</v>
      </c>
      <c r="C12" s="314">
        <v>10736.4</v>
      </c>
      <c r="D12" s="314">
        <v>9662.4</v>
      </c>
      <c r="E12" s="314">
        <v>30559.8</v>
      </c>
      <c r="F12" s="314">
        <v>1232.6999999999998</v>
      </c>
      <c r="G12" s="314">
        <v>1296.9000000000001</v>
      </c>
      <c r="H12" s="314">
        <v>1337.7</v>
      </c>
      <c r="I12" s="314">
        <v>3867.4</v>
      </c>
      <c r="J12" s="314">
        <v>2402.3000000000002</v>
      </c>
      <c r="K12" s="314">
        <v>2979.8</v>
      </c>
      <c r="L12" s="314">
        <v>3264.4</v>
      </c>
      <c r="M12" s="314">
        <v>8646.5</v>
      </c>
      <c r="N12" s="314">
        <v>13796</v>
      </c>
      <c r="O12" s="314">
        <v>15013.1</v>
      </c>
      <c r="P12" s="314">
        <v>14264.5</v>
      </c>
      <c r="Q12" s="314">
        <v>43073.599999999999</v>
      </c>
    </row>
    <row r="13" spans="1:17" x14ac:dyDescent="0.2">
      <c r="A13" s="82">
        <v>2012</v>
      </c>
      <c r="B13" s="314">
        <v>10025.200000000001</v>
      </c>
      <c r="C13" s="314">
        <v>8548.1</v>
      </c>
      <c r="D13" s="314">
        <v>12039.3</v>
      </c>
      <c r="E13" s="314">
        <v>30612.5</v>
      </c>
      <c r="F13" s="314">
        <v>1336.8</v>
      </c>
      <c r="G13" s="314">
        <v>1248.5</v>
      </c>
      <c r="H13" s="314">
        <v>1735.6</v>
      </c>
      <c r="I13" s="314">
        <v>4320.8999999999996</v>
      </c>
      <c r="J13" s="314">
        <v>2448.3000000000002</v>
      </c>
      <c r="K13" s="314">
        <v>2556.1</v>
      </c>
      <c r="L13" s="314">
        <v>3899.5</v>
      </c>
      <c r="M13" s="314">
        <v>8903.9</v>
      </c>
      <c r="N13" s="314">
        <v>13810.3</v>
      </c>
      <c r="O13" s="314">
        <v>12352.7</v>
      </c>
      <c r="P13" s="314">
        <v>17674.3</v>
      </c>
      <c r="Q13" s="314">
        <v>43837.3</v>
      </c>
    </row>
    <row r="14" spans="1:17" x14ac:dyDescent="0.2">
      <c r="A14" s="82">
        <v>2013</v>
      </c>
      <c r="B14" s="314">
        <v>10073.200000000001</v>
      </c>
      <c r="C14" s="314">
        <v>8456.9</v>
      </c>
      <c r="D14" s="314">
        <v>12286.5</v>
      </c>
      <c r="E14" s="314">
        <v>30816.5</v>
      </c>
      <c r="F14" s="314">
        <v>1350.6999999999998</v>
      </c>
      <c r="G14" s="314">
        <v>1200.7</v>
      </c>
      <c r="H14" s="314">
        <v>1787</v>
      </c>
      <c r="I14" s="314">
        <v>4338.5</v>
      </c>
      <c r="J14" s="314">
        <v>2444.4</v>
      </c>
      <c r="K14" s="314">
        <v>2648.3</v>
      </c>
      <c r="L14" s="314">
        <v>4282.3</v>
      </c>
      <c r="M14" s="314">
        <v>9375</v>
      </c>
      <c r="N14" s="314">
        <v>13868.3</v>
      </c>
      <c r="O14" s="314">
        <v>12305.9</v>
      </c>
      <c r="P14" s="314">
        <v>18355.8</v>
      </c>
      <c r="Q14" s="314">
        <v>44530</v>
      </c>
    </row>
    <row r="15" spans="1:17" x14ac:dyDescent="0.2">
      <c r="A15" s="82">
        <v>2014</v>
      </c>
      <c r="B15" s="314">
        <v>9812.1</v>
      </c>
      <c r="C15" s="314">
        <v>7800.3</v>
      </c>
      <c r="D15" s="314">
        <v>11715.4</v>
      </c>
      <c r="E15" s="314">
        <v>29327.8</v>
      </c>
      <c r="F15" s="314">
        <v>1266.6999999999998</v>
      </c>
      <c r="G15" s="314">
        <v>1049.6000000000001</v>
      </c>
      <c r="H15" s="314">
        <v>1554.1999999999998</v>
      </c>
      <c r="I15" s="314">
        <v>3870.6</v>
      </c>
      <c r="J15" s="314">
        <v>2359.6999999999998</v>
      </c>
      <c r="K15" s="314">
        <v>2527.3000000000002</v>
      </c>
      <c r="L15" s="314">
        <v>4073.2</v>
      </c>
      <c r="M15" s="314">
        <v>8960.1</v>
      </c>
      <c r="N15" s="314">
        <v>13438.5</v>
      </c>
      <c r="O15" s="314">
        <v>11377.2</v>
      </c>
      <c r="P15" s="314">
        <v>17342.7</v>
      </c>
      <c r="Q15" s="314">
        <v>42158.400000000001</v>
      </c>
    </row>
    <row r="16" spans="1:17" x14ac:dyDescent="0.2">
      <c r="A16" s="82">
        <v>2015</v>
      </c>
      <c r="B16" s="314">
        <v>9711</v>
      </c>
      <c r="C16" s="314">
        <v>6764.5</v>
      </c>
      <c r="D16" s="314">
        <v>9349.7000000000007</v>
      </c>
      <c r="E16" s="314">
        <v>25825.1</v>
      </c>
      <c r="F16" s="314">
        <v>1105.4000000000001</v>
      </c>
      <c r="G16" s="314">
        <v>825.4</v>
      </c>
      <c r="H16" s="314">
        <v>1244.0999999999999</v>
      </c>
      <c r="I16" s="314">
        <v>3174.8999999999996</v>
      </c>
      <c r="J16" s="314">
        <v>2201</v>
      </c>
      <c r="K16" s="314">
        <v>2376.1999999999998</v>
      </c>
      <c r="L16" s="314">
        <v>3827.6</v>
      </c>
      <c r="M16" s="314">
        <v>8404.7999999999993</v>
      </c>
      <c r="N16" s="314">
        <v>13017.4</v>
      </c>
      <c r="O16" s="314">
        <v>9966.1</v>
      </c>
      <c r="P16" s="314">
        <v>14421.3</v>
      </c>
      <c r="Q16" s="314">
        <v>37404.800000000003</v>
      </c>
    </row>
    <row r="17" spans="1:17" x14ac:dyDescent="0.2">
      <c r="A17" s="82">
        <v>2016</v>
      </c>
      <c r="B17" s="314">
        <v>7640.7384963882077</v>
      </c>
      <c r="C17" s="314">
        <v>4554.5042431083048</v>
      </c>
      <c r="D17" s="314">
        <v>5314.9621388719243</v>
      </c>
      <c r="E17" s="314">
        <v>17510.204878368437</v>
      </c>
      <c r="F17" s="314">
        <v>738.7136114719026</v>
      </c>
      <c r="G17" s="314">
        <v>478.91111167638269</v>
      </c>
      <c r="H17" s="314">
        <v>567.81025539353527</v>
      </c>
      <c r="I17" s="314">
        <v>1785.4349785418206</v>
      </c>
      <c r="J17" s="314">
        <v>1863.2576548085881</v>
      </c>
      <c r="K17" s="314">
        <v>1366.6494062957427</v>
      </c>
      <c r="L17" s="314">
        <v>1548.8128384001175</v>
      </c>
      <c r="M17" s="314">
        <v>4778.7198995044491</v>
      </c>
      <c r="N17" s="314">
        <v>10242.709762668699</v>
      </c>
      <c r="O17" s="314">
        <v>6400.0647610804299</v>
      </c>
      <c r="P17" s="314">
        <v>7431.5852326655768</v>
      </c>
      <c r="Q17" s="314">
        <v>24074.359756414706</v>
      </c>
    </row>
    <row r="18" spans="1:17" ht="205.5" customHeight="1" x14ac:dyDescent="0.2">
      <c r="A18" s="493" t="s">
        <v>319</v>
      </c>
      <c r="B18" s="493"/>
      <c r="C18" s="493"/>
      <c r="D18" s="493"/>
      <c r="E18" s="493"/>
      <c r="F18" s="493"/>
      <c r="G18" s="493"/>
      <c r="H18" s="493"/>
      <c r="I18" s="493"/>
      <c r="J18" s="493"/>
      <c r="K18" s="493"/>
      <c r="L18" s="493"/>
      <c r="M18" s="493"/>
      <c r="N18" s="493"/>
      <c r="O18" s="493"/>
      <c r="P18" s="493"/>
      <c r="Q18" s="493"/>
    </row>
    <row r="19" spans="1:17" ht="44.25" customHeight="1" x14ac:dyDescent="0.2">
      <c r="A19" s="456" t="s">
        <v>318</v>
      </c>
      <c r="B19" s="456"/>
      <c r="C19" s="456"/>
      <c r="D19" s="456"/>
      <c r="E19" s="456"/>
      <c r="F19" s="456"/>
      <c r="G19" s="456"/>
      <c r="H19" s="456"/>
      <c r="I19" s="456"/>
      <c r="J19" s="456"/>
      <c r="K19" s="456"/>
      <c r="L19" s="456"/>
      <c r="M19" s="456"/>
      <c r="N19" s="456"/>
      <c r="O19" s="456"/>
      <c r="P19" s="456"/>
      <c r="Q19" s="456"/>
    </row>
  </sheetData>
  <mergeCells count="8">
    <mergeCell ref="A18:Q18"/>
    <mergeCell ref="A19:Q19"/>
    <mergeCell ref="A1:Q1"/>
    <mergeCell ref="A2:A3"/>
    <mergeCell ref="B2:E2"/>
    <mergeCell ref="F2:I2"/>
    <mergeCell ref="J2:M2"/>
    <mergeCell ref="N2:Q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D1"/>
    </sheetView>
  </sheetViews>
  <sheetFormatPr baseColWidth="10" defaultColWidth="10.85546875" defaultRowHeight="15" x14ac:dyDescent="0.25"/>
  <cols>
    <col min="1" max="1" width="9.42578125" style="22" customWidth="1"/>
    <col min="2" max="2" width="11.42578125" style="22" customWidth="1"/>
    <col min="3" max="3" width="13.42578125" style="22" customWidth="1"/>
    <col min="4" max="4" width="12.42578125" style="22" customWidth="1"/>
    <col min="5" max="16384" width="10.85546875" style="22"/>
  </cols>
  <sheetData>
    <row r="1" spans="1:5" ht="32.25" customHeight="1" x14ac:dyDescent="0.25">
      <c r="A1" s="437" t="s">
        <v>23</v>
      </c>
      <c r="B1" s="437"/>
      <c r="C1" s="437"/>
      <c r="D1" s="437"/>
    </row>
    <row r="2" spans="1:5" ht="25.5" x14ac:dyDescent="0.25">
      <c r="A2" s="30" t="s">
        <v>1</v>
      </c>
      <c r="B2" s="30" t="s">
        <v>24</v>
      </c>
      <c r="C2" s="31" t="s">
        <v>25</v>
      </c>
      <c r="D2" s="30" t="s">
        <v>10</v>
      </c>
    </row>
    <row r="3" spans="1:5" x14ac:dyDescent="0.25">
      <c r="A3" s="32">
        <v>1930</v>
      </c>
      <c r="B3" s="33">
        <v>73</v>
      </c>
      <c r="C3" s="33">
        <v>4.7</v>
      </c>
      <c r="D3" s="33">
        <v>77.7</v>
      </c>
    </row>
    <row r="4" spans="1:5" x14ac:dyDescent="0.25">
      <c r="A4" s="32">
        <v>1940</v>
      </c>
      <c r="B4" s="33">
        <v>75.900000000000006</v>
      </c>
      <c r="C4" s="33">
        <v>5</v>
      </c>
      <c r="D4" s="33">
        <v>80.900000000000006</v>
      </c>
    </row>
    <row r="5" spans="1:5" x14ac:dyDescent="0.25">
      <c r="A5" s="32">
        <v>1950</v>
      </c>
      <c r="B5" s="33">
        <v>77.900000000000006</v>
      </c>
      <c r="C5" s="33">
        <v>5.7</v>
      </c>
      <c r="D5" s="33">
        <v>83.600000000000009</v>
      </c>
    </row>
    <row r="6" spans="1:5" x14ac:dyDescent="0.25">
      <c r="A6" s="32">
        <v>1960</v>
      </c>
      <c r="B6" s="33">
        <v>90.2</v>
      </c>
      <c r="C6" s="33">
        <v>6.4</v>
      </c>
      <c r="D6" s="33">
        <v>96.600000000000009</v>
      </c>
    </row>
    <row r="7" spans="1:5" x14ac:dyDescent="0.25">
      <c r="A7" s="32">
        <v>1970</v>
      </c>
      <c r="B7" s="33">
        <v>92.3</v>
      </c>
      <c r="C7" s="33">
        <v>7.4</v>
      </c>
      <c r="D7" s="33">
        <v>99.7</v>
      </c>
    </row>
    <row r="8" spans="1:5" x14ac:dyDescent="0.25">
      <c r="A8" s="34">
        <v>1980</v>
      </c>
      <c r="B8" s="35">
        <v>87.3</v>
      </c>
      <c r="C8" s="35">
        <v>8.3000000000000007</v>
      </c>
      <c r="D8" s="33">
        <v>95.6</v>
      </c>
    </row>
    <row r="9" spans="1:5" x14ac:dyDescent="0.25">
      <c r="A9" s="34">
        <v>1990</v>
      </c>
      <c r="B9" s="36">
        <v>65.445355893740242</v>
      </c>
      <c r="C9" s="36">
        <v>7.426292345661226</v>
      </c>
      <c r="D9" s="36">
        <v>72.87164823940148</v>
      </c>
      <c r="E9" s="37"/>
    </row>
    <row r="10" spans="1:5" x14ac:dyDescent="0.25">
      <c r="A10" s="34">
        <v>2000</v>
      </c>
      <c r="B10" s="36">
        <v>55.095725584544773</v>
      </c>
      <c r="C10" s="36">
        <v>8.4687490774799468</v>
      </c>
      <c r="D10" s="36">
        <v>63.564474662024722</v>
      </c>
    </row>
    <row r="11" spans="1:5" x14ac:dyDescent="0.25">
      <c r="A11" s="34">
        <v>2010</v>
      </c>
      <c r="B11" s="36">
        <v>46.191842320132913</v>
      </c>
      <c r="C11" s="36">
        <v>9.6260184243166336</v>
      </c>
      <c r="D11" s="36">
        <v>55.81786074444954</v>
      </c>
    </row>
    <row r="12" spans="1:5" x14ac:dyDescent="0.25">
      <c r="A12" s="38">
        <v>2015</v>
      </c>
      <c r="B12" s="39">
        <v>42.175914336721867</v>
      </c>
      <c r="C12" s="39">
        <v>10.411091792027728</v>
      </c>
      <c r="D12" s="39">
        <v>52.587006128749593</v>
      </c>
    </row>
    <row r="13" spans="1:5" ht="72" customHeight="1" x14ac:dyDescent="0.25">
      <c r="A13" s="438" t="s">
        <v>26</v>
      </c>
      <c r="B13" s="438"/>
      <c r="C13" s="438"/>
      <c r="D13" s="438"/>
    </row>
    <row r="14" spans="1:5" ht="81" customHeight="1" x14ac:dyDescent="0.25">
      <c r="A14" s="439" t="s">
        <v>27</v>
      </c>
      <c r="B14" s="439"/>
      <c r="C14" s="439"/>
      <c r="D14" s="439"/>
    </row>
  </sheetData>
  <mergeCells count="3">
    <mergeCell ref="A1:D1"/>
    <mergeCell ref="A13:D13"/>
    <mergeCell ref="A14:D1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baseColWidth="10" defaultRowHeight="15" x14ac:dyDescent="0.25"/>
  <cols>
    <col min="1" max="1" width="8.85546875" customWidth="1"/>
    <col min="2" max="2" width="16.7109375" customWidth="1"/>
    <col min="3" max="3" width="19.42578125" customWidth="1"/>
    <col min="4" max="4" width="21.140625" customWidth="1"/>
  </cols>
  <sheetData>
    <row r="1" spans="1:4" ht="34.5" customHeight="1" x14ac:dyDescent="0.25">
      <c r="A1" s="545" t="s">
        <v>334</v>
      </c>
      <c r="B1" s="545"/>
      <c r="C1" s="545"/>
      <c r="D1" s="545"/>
    </row>
    <row r="2" spans="1:4" s="208" customFormat="1" ht="38.25" x14ac:dyDescent="0.25">
      <c r="A2" s="78" t="s">
        <v>1</v>
      </c>
      <c r="B2" s="79" t="s">
        <v>333</v>
      </c>
      <c r="C2" s="79" t="s">
        <v>332</v>
      </c>
      <c r="D2" s="79" t="s">
        <v>331</v>
      </c>
    </row>
    <row r="3" spans="1:4" x14ac:dyDescent="0.25">
      <c r="A3" s="82">
        <v>2003</v>
      </c>
      <c r="B3" s="317">
        <v>29.475444742616592</v>
      </c>
      <c r="C3" s="317">
        <v>29.719912208614083</v>
      </c>
      <c r="D3" s="317">
        <v>29.525323701025499</v>
      </c>
    </row>
    <row r="4" spans="1:4" x14ac:dyDescent="0.25">
      <c r="A4" s="82">
        <v>2004</v>
      </c>
      <c r="B4" s="317">
        <v>27.850747477773076</v>
      </c>
      <c r="C4" s="317">
        <v>29.362450223681758</v>
      </c>
      <c r="D4" s="317">
        <v>28.162550898715121</v>
      </c>
    </row>
    <row r="5" spans="1:4" x14ac:dyDescent="0.25">
      <c r="A5" s="82">
        <v>2005</v>
      </c>
      <c r="B5" s="317">
        <v>27.379764560321178</v>
      </c>
      <c r="C5" s="317">
        <v>27.664673758800188</v>
      </c>
      <c r="D5" s="317">
        <v>27.44172374677094</v>
      </c>
    </row>
    <row r="6" spans="1:4" x14ac:dyDescent="0.25">
      <c r="A6" s="82">
        <v>2006</v>
      </c>
      <c r="B6" s="317">
        <v>27.849351022193254</v>
      </c>
      <c r="C6" s="317">
        <v>23.896191876966942</v>
      </c>
      <c r="D6" s="317">
        <v>26.899307520422955</v>
      </c>
    </row>
    <row r="7" spans="1:4" x14ac:dyDescent="0.25">
      <c r="A7" s="82">
        <v>2007</v>
      </c>
      <c r="B7" s="317">
        <v>28.423152687348278</v>
      </c>
      <c r="C7" s="317">
        <v>21.423943149798109</v>
      </c>
      <c r="D7" s="317">
        <v>26.500445931086762</v>
      </c>
    </row>
    <row r="8" spans="1:4" x14ac:dyDescent="0.25">
      <c r="A8" s="82">
        <v>2008</v>
      </c>
      <c r="B8" s="317">
        <v>30.631884508649762</v>
      </c>
      <c r="C8" s="317">
        <v>18.159978681897098</v>
      </c>
      <c r="D8" s="317">
        <v>26.606792490668926</v>
      </c>
    </row>
    <row r="9" spans="1:4" x14ac:dyDescent="0.25">
      <c r="A9" s="82">
        <v>2009</v>
      </c>
      <c r="B9" s="317">
        <v>32.573434621768534</v>
      </c>
      <c r="C9" s="317">
        <v>17.388829187648589</v>
      </c>
      <c r="D9" s="317">
        <v>27.381250131432328</v>
      </c>
    </row>
    <row r="10" spans="1:4" x14ac:dyDescent="0.25">
      <c r="A10" s="82">
        <v>2010</v>
      </c>
      <c r="B10" s="317">
        <v>32.422823783328937</v>
      </c>
      <c r="C10" s="317">
        <v>17.45048582060841</v>
      </c>
      <c r="D10" s="317">
        <v>27.276429009287014</v>
      </c>
    </row>
    <row r="11" spans="1:4" x14ac:dyDescent="0.25">
      <c r="A11" s="82">
        <v>2011</v>
      </c>
      <c r="B11" s="317">
        <v>32.799880403040618</v>
      </c>
      <c r="C11" s="317">
        <v>18.684569285531847</v>
      </c>
      <c r="D11" s="317">
        <v>28.115562285978086</v>
      </c>
    </row>
    <row r="12" spans="1:4" x14ac:dyDescent="0.25">
      <c r="A12" s="82">
        <v>2012</v>
      </c>
      <c r="B12" s="317">
        <v>32.917098813531304</v>
      </c>
      <c r="C12" s="317">
        <v>19.871625626828028</v>
      </c>
      <c r="D12" s="317">
        <v>28.675408527667503</v>
      </c>
    </row>
    <row r="13" spans="1:4" x14ac:dyDescent="0.25">
      <c r="A13" s="319">
        <v>2013</v>
      </c>
      <c r="B13" s="318">
        <v>33.47522293673881</v>
      </c>
      <c r="C13" s="317">
        <v>20.970393965810182</v>
      </c>
      <c r="D13" s="317">
        <v>29.38758743477392</v>
      </c>
    </row>
    <row r="14" spans="1:4" x14ac:dyDescent="0.25">
      <c r="A14" s="319">
        <v>2014</v>
      </c>
      <c r="B14" s="318">
        <v>33.082679218558575</v>
      </c>
      <c r="C14" s="317">
        <v>19.546565234132103</v>
      </c>
      <c r="D14" s="317">
        <v>28.46892860503209</v>
      </c>
    </row>
    <row r="15" spans="1:4" x14ac:dyDescent="0.25">
      <c r="A15" s="319">
        <v>2015</v>
      </c>
      <c r="B15" s="318">
        <v>31.212598362943247</v>
      </c>
      <c r="C15" s="317">
        <v>18.710009317885437</v>
      </c>
      <c r="D15" s="317">
        <v>26.813173333339186</v>
      </c>
    </row>
    <row r="16" spans="1:4" x14ac:dyDescent="0.25">
      <c r="A16" s="316">
        <v>2016</v>
      </c>
      <c r="B16" s="315">
        <v>21.79489505378654</v>
      </c>
      <c r="C16" s="315">
        <v>11.359237282310211</v>
      </c>
      <c r="D16" s="315">
        <v>18.208436822465405</v>
      </c>
    </row>
    <row r="17" spans="1:4" ht="79.5" customHeight="1" x14ac:dyDescent="0.25">
      <c r="A17" s="546" t="s">
        <v>330</v>
      </c>
      <c r="B17" s="546"/>
      <c r="C17" s="546"/>
      <c r="D17" s="546"/>
    </row>
    <row r="18" spans="1:4" ht="39.75" customHeight="1" x14ac:dyDescent="0.25">
      <c r="A18" s="456" t="s">
        <v>329</v>
      </c>
      <c r="B18" s="456"/>
      <c r="C18" s="456"/>
      <c r="D18" s="456"/>
    </row>
    <row r="19" spans="1:4" x14ac:dyDescent="0.25">
      <c r="D19" s="190"/>
    </row>
  </sheetData>
  <mergeCells count="3">
    <mergeCell ref="A1:D1"/>
    <mergeCell ref="A17:D17"/>
    <mergeCell ref="A18:D1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F1"/>
    </sheetView>
  </sheetViews>
  <sheetFormatPr baseColWidth="10" defaultRowHeight="15" x14ac:dyDescent="0.25"/>
  <cols>
    <col min="2" max="2" width="15" customWidth="1"/>
    <col min="3" max="3" width="18.85546875" customWidth="1"/>
    <col min="4" max="4" width="17" customWidth="1"/>
    <col min="5" max="5" width="15.7109375" customWidth="1"/>
    <col min="6" max="6" width="16.28515625" customWidth="1"/>
  </cols>
  <sheetData>
    <row r="1" spans="1:8" ht="33" customHeight="1" x14ac:dyDescent="0.25">
      <c r="A1" s="454" t="s">
        <v>342</v>
      </c>
      <c r="B1" s="454"/>
      <c r="C1" s="454"/>
      <c r="D1" s="454"/>
      <c r="E1" s="454"/>
      <c r="F1" s="454"/>
    </row>
    <row r="2" spans="1:8" ht="38.25" x14ac:dyDescent="0.25">
      <c r="A2" s="78" t="s">
        <v>1</v>
      </c>
      <c r="B2" s="79" t="s">
        <v>341</v>
      </c>
      <c r="C2" s="79" t="s">
        <v>340</v>
      </c>
      <c r="D2" s="79" t="s">
        <v>339</v>
      </c>
      <c r="E2" s="79" t="s">
        <v>338</v>
      </c>
      <c r="F2" s="79" t="s">
        <v>337</v>
      </c>
    </row>
    <row r="3" spans="1:8" x14ac:dyDescent="0.25">
      <c r="A3" s="82">
        <v>1990</v>
      </c>
      <c r="B3" s="320">
        <v>2360.1089999999999</v>
      </c>
      <c r="C3" s="320">
        <v>811526.79999999993</v>
      </c>
      <c r="D3" s="320">
        <v>12023739.4</v>
      </c>
      <c r="E3" s="320">
        <v>133409989.3</v>
      </c>
      <c r="F3" s="320">
        <v>146247615.609</v>
      </c>
    </row>
    <row r="4" spans="1:8" x14ac:dyDescent="0.25">
      <c r="A4" s="82">
        <v>1991</v>
      </c>
      <c r="B4" s="320">
        <v>2232.5839999999998</v>
      </c>
      <c r="C4" s="320">
        <v>757675.8</v>
      </c>
      <c r="D4" s="320">
        <v>12026859.899999999</v>
      </c>
      <c r="E4" s="320">
        <v>136057085.09999999</v>
      </c>
      <c r="F4" s="320">
        <v>148843853.384</v>
      </c>
    </row>
    <row r="5" spans="1:8" x14ac:dyDescent="0.25">
      <c r="A5" s="82">
        <v>1992</v>
      </c>
      <c r="B5" s="320">
        <v>2327.7939999999999</v>
      </c>
      <c r="C5" s="320">
        <v>750412.69999999984</v>
      </c>
      <c r="D5" s="320">
        <v>12384742.1</v>
      </c>
      <c r="E5" s="320">
        <v>143710405.5</v>
      </c>
      <c r="F5" s="320">
        <v>156847888.09399998</v>
      </c>
    </row>
    <row r="6" spans="1:8" x14ac:dyDescent="0.25">
      <c r="A6" s="82">
        <v>1993</v>
      </c>
      <c r="B6" s="320">
        <v>2426.9259999999999</v>
      </c>
      <c r="C6" s="320">
        <v>862653.69999999984</v>
      </c>
      <c r="D6" s="320">
        <v>13372796.9</v>
      </c>
      <c r="E6" s="320">
        <v>148203004.5</v>
      </c>
      <c r="F6" s="320">
        <v>162440882.02599999</v>
      </c>
    </row>
    <row r="7" spans="1:8" x14ac:dyDescent="0.25">
      <c r="A7" s="82">
        <v>1994</v>
      </c>
      <c r="B7" s="320">
        <v>2348.8229999999999</v>
      </c>
      <c r="C7" s="320">
        <v>840019.10000000021</v>
      </c>
      <c r="D7" s="320">
        <v>13985132.6</v>
      </c>
      <c r="E7" s="320">
        <v>157032091.30000001</v>
      </c>
      <c r="F7" s="320">
        <v>171859591.82300001</v>
      </c>
    </row>
    <row r="8" spans="1:8" x14ac:dyDescent="0.25">
      <c r="A8" s="82">
        <v>1995</v>
      </c>
      <c r="B8" s="320">
        <v>2516.424</v>
      </c>
      <c r="C8" s="320">
        <v>886284.7</v>
      </c>
      <c r="D8" s="320">
        <v>15304434.4</v>
      </c>
      <c r="E8" s="320">
        <v>138607067.90000004</v>
      </c>
      <c r="F8" s="320">
        <v>154800303.42400002</v>
      </c>
    </row>
    <row r="9" spans="1:8" x14ac:dyDescent="0.25">
      <c r="A9" s="82">
        <v>1996</v>
      </c>
      <c r="B9" s="320">
        <v>2560.5480000000002</v>
      </c>
      <c r="C9" s="320">
        <v>854630.6</v>
      </c>
      <c r="D9" s="320">
        <v>17246715.600000001</v>
      </c>
      <c r="E9" s="320">
        <v>158577568.70000002</v>
      </c>
      <c r="F9" s="320">
        <v>176681475.44800001</v>
      </c>
    </row>
    <row r="10" spans="1:8" x14ac:dyDescent="0.25">
      <c r="A10" s="82">
        <v>1997</v>
      </c>
      <c r="B10" s="320">
        <v>2727.3610000000003</v>
      </c>
      <c r="C10" s="320">
        <v>910586.9</v>
      </c>
      <c r="D10" s="320">
        <v>17121960</v>
      </c>
      <c r="E10" s="320">
        <v>171457749.04000002</v>
      </c>
      <c r="F10" s="320">
        <v>189493023.30100003</v>
      </c>
    </row>
    <row r="11" spans="1:8" x14ac:dyDescent="0.25">
      <c r="A11" s="82">
        <v>1998</v>
      </c>
      <c r="B11" s="320">
        <v>2894.0820000000003</v>
      </c>
      <c r="C11" s="320">
        <v>898848.1</v>
      </c>
      <c r="D11" s="320">
        <v>16556145</v>
      </c>
      <c r="E11" s="320">
        <v>169755400.59999999</v>
      </c>
      <c r="F11" s="320">
        <v>187213287.78199998</v>
      </c>
    </row>
    <row r="12" spans="1:8" x14ac:dyDescent="0.25">
      <c r="A12" s="82">
        <v>1999</v>
      </c>
      <c r="B12" s="320">
        <v>2479.462</v>
      </c>
      <c r="C12" s="320">
        <v>823832.60000000009</v>
      </c>
      <c r="D12" s="320">
        <v>18048856.100000001</v>
      </c>
      <c r="E12" s="320">
        <v>184256193.46000001</v>
      </c>
      <c r="F12" s="320">
        <v>203131361.62200001</v>
      </c>
    </row>
    <row r="13" spans="1:8" x14ac:dyDescent="0.25">
      <c r="A13" s="82">
        <v>2000</v>
      </c>
      <c r="B13" s="320">
        <v>2772.674</v>
      </c>
      <c r="C13" s="320">
        <v>874040.70000000019</v>
      </c>
      <c r="D13" s="320">
        <v>17416669.800000001</v>
      </c>
      <c r="E13" s="320">
        <v>208483842.06</v>
      </c>
      <c r="F13" s="320">
        <v>226777325.234</v>
      </c>
    </row>
    <row r="14" spans="1:8" x14ac:dyDescent="0.25">
      <c r="A14" s="82">
        <v>2001</v>
      </c>
      <c r="B14" s="320">
        <v>3056.1852000000003</v>
      </c>
      <c r="C14" s="320">
        <v>940324.4</v>
      </c>
      <c r="D14" s="320">
        <v>14421075.6</v>
      </c>
      <c r="E14" s="320">
        <v>230435069.80999997</v>
      </c>
      <c r="F14" s="320">
        <v>245799525.99519998</v>
      </c>
    </row>
    <row r="15" spans="1:8" x14ac:dyDescent="0.25">
      <c r="A15" s="82">
        <v>2002</v>
      </c>
      <c r="B15" s="320">
        <v>3169.8510000000001</v>
      </c>
      <c r="C15" s="320">
        <v>894235.3</v>
      </c>
      <c r="D15" s="320">
        <v>13875752.9</v>
      </c>
      <c r="E15" s="320">
        <v>232807341.89000002</v>
      </c>
      <c r="F15" s="320">
        <v>247580499.94100004</v>
      </c>
      <c r="H15" s="322"/>
    </row>
    <row r="16" spans="1:8" x14ac:dyDescent="0.25">
      <c r="A16" s="82">
        <v>2003</v>
      </c>
      <c r="B16" s="320">
        <v>2967.8869999999997</v>
      </c>
      <c r="C16" s="320">
        <v>868729</v>
      </c>
      <c r="D16" s="320">
        <v>16837696</v>
      </c>
      <c r="E16" s="320">
        <v>236657817.97999996</v>
      </c>
      <c r="F16" s="320">
        <v>254367210.86699995</v>
      </c>
    </row>
    <row r="17" spans="1:6" x14ac:dyDescent="0.25">
      <c r="A17" s="82">
        <v>2004</v>
      </c>
      <c r="B17" s="320">
        <v>2591.2958800000001</v>
      </c>
      <c r="C17" s="320">
        <v>905848.27</v>
      </c>
      <c r="D17" s="320">
        <v>17433716.100000001</v>
      </c>
      <c r="E17" s="320">
        <v>272819929.81</v>
      </c>
      <c r="F17" s="320">
        <v>291162085.47588003</v>
      </c>
    </row>
    <row r="18" spans="1:6" x14ac:dyDescent="0.25">
      <c r="A18" s="82">
        <v>2005</v>
      </c>
      <c r="B18" s="320">
        <v>2592.3679999999999</v>
      </c>
      <c r="C18" s="320">
        <v>931070</v>
      </c>
      <c r="D18" s="320">
        <v>18577351</v>
      </c>
      <c r="E18" s="320">
        <v>258474030.16999999</v>
      </c>
      <c r="F18" s="320">
        <v>277985043.53799993</v>
      </c>
    </row>
    <row r="19" spans="1:6" x14ac:dyDescent="0.25">
      <c r="A19" s="82">
        <v>2006</v>
      </c>
      <c r="B19" s="320">
        <v>2449.0459999999998</v>
      </c>
      <c r="C19" s="320">
        <v>887835</v>
      </c>
      <c r="D19" s="320">
        <v>19166249</v>
      </c>
      <c r="E19" s="320">
        <v>299626736.02000004</v>
      </c>
      <c r="F19" s="320">
        <v>319683269.06600004</v>
      </c>
    </row>
    <row r="20" spans="1:6" x14ac:dyDescent="0.25">
      <c r="A20" s="82">
        <v>2007</v>
      </c>
      <c r="B20" s="320">
        <v>2390.9250000000002</v>
      </c>
      <c r="C20" s="320">
        <v>862061</v>
      </c>
      <c r="D20" s="320">
        <v>24491965</v>
      </c>
      <c r="E20" s="320">
        <v>310500359.80000007</v>
      </c>
      <c r="F20" s="320">
        <v>335856776.72500008</v>
      </c>
    </row>
    <row r="21" spans="1:6" x14ac:dyDescent="0.25">
      <c r="A21" s="82">
        <v>2008</v>
      </c>
      <c r="B21" s="320">
        <v>2718.3929999999996</v>
      </c>
      <c r="C21" s="320">
        <v>777540</v>
      </c>
      <c r="D21" s="320">
        <v>23808064</v>
      </c>
      <c r="E21" s="320">
        <v>324252269.62</v>
      </c>
      <c r="F21" s="320">
        <v>348840592.01300001</v>
      </c>
    </row>
    <row r="22" spans="1:6" x14ac:dyDescent="0.25">
      <c r="A22" s="82">
        <v>2009</v>
      </c>
      <c r="B22" s="320">
        <v>3616.2800999999999</v>
      </c>
      <c r="C22" s="320">
        <v>886856.5</v>
      </c>
      <c r="D22" s="320">
        <v>22607705</v>
      </c>
      <c r="E22" s="320">
        <v>326318951.35000008</v>
      </c>
      <c r="F22" s="320">
        <v>349817129.13010007</v>
      </c>
    </row>
    <row r="23" spans="1:6" x14ac:dyDescent="0.25">
      <c r="A23" s="82">
        <v>2010</v>
      </c>
      <c r="B23" s="320">
        <v>4490.1244999999999</v>
      </c>
      <c r="C23" s="320">
        <v>1045629.57</v>
      </c>
      <c r="D23" s="320">
        <v>27524673</v>
      </c>
      <c r="E23" s="320">
        <v>331894024.84000003</v>
      </c>
      <c r="F23" s="320">
        <v>360468817.5345</v>
      </c>
    </row>
    <row r="24" spans="1:6" x14ac:dyDescent="0.25">
      <c r="A24" s="82">
        <v>2011</v>
      </c>
      <c r="B24" s="320">
        <v>4866.3590000000004</v>
      </c>
      <c r="C24" s="320">
        <v>1312504</v>
      </c>
      <c r="D24" s="320">
        <v>28816738</v>
      </c>
      <c r="E24" s="320">
        <v>322297340</v>
      </c>
      <c r="F24" s="320">
        <v>352431448.35900003</v>
      </c>
    </row>
    <row r="25" spans="1:6" x14ac:dyDescent="0.25">
      <c r="A25" s="82">
        <v>2012</v>
      </c>
      <c r="B25" s="320">
        <v>5460.9969999999994</v>
      </c>
      <c r="C25" s="320">
        <v>1412458</v>
      </c>
      <c r="D25" s="320">
        <v>30926332</v>
      </c>
      <c r="E25" s="320">
        <v>345193886.16666669</v>
      </c>
      <c r="F25" s="320">
        <v>377538137.16366667</v>
      </c>
    </row>
    <row r="26" spans="1:6" x14ac:dyDescent="0.25">
      <c r="A26" s="319">
        <v>2013</v>
      </c>
      <c r="B26" s="320">
        <v>5938.8490000000002</v>
      </c>
      <c r="C26" s="320">
        <v>1390996.25</v>
      </c>
      <c r="D26" s="320">
        <v>34332800</v>
      </c>
      <c r="E26" s="320">
        <v>347466966.80795634</v>
      </c>
      <c r="F26" s="320">
        <v>383196701.90695632</v>
      </c>
    </row>
    <row r="27" spans="1:6" x14ac:dyDescent="0.25">
      <c r="A27" s="316">
        <v>2014</v>
      </c>
      <c r="B27" s="321">
        <v>5883.4333999999999</v>
      </c>
      <c r="C27" s="321">
        <v>1442212.121</v>
      </c>
      <c r="D27" s="321">
        <v>32528510.215000004</v>
      </c>
      <c r="E27" s="321">
        <v>415029196.14785004</v>
      </c>
      <c r="F27" s="320">
        <v>449005801.91725004</v>
      </c>
    </row>
    <row r="28" spans="1:6" ht="102.75" customHeight="1" x14ac:dyDescent="0.25">
      <c r="A28" s="493" t="s">
        <v>336</v>
      </c>
      <c r="B28" s="493"/>
      <c r="C28" s="493"/>
      <c r="D28" s="493"/>
      <c r="E28" s="493"/>
      <c r="F28" s="493"/>
    </row>
    <row r="29" spans="1:6" ht="110.25" customHeight="1" x14ac:dyDescent="0.25">
      <c r="A29" s="456" t="s">
        <v>335</v>
      </c>
      <c r="B29" s="456"/>
      <c r="C29" s="456"/>
      <c r="D29" s="456"/>
      <c r="E29" s="456"/>
      <c r="F29" s="456"/>
    </row>
  </sheetData>
  <mergeCells count="3">
    <mergeCell ref="A1:F1"/>
    <mergeCell ref="A28:F28"/>
    <mergeCell ref="A29:F29"/>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sqref="A1:P1"/>
    </sheetView>
  </sheetViews>
  <sheetFormatPr baseColWidth="10" defaultColWidth="10.85546875" defaultRowHeight="15" x14ac:dyDescent="0.25"/>
  <cols>
    <col min="1" max="1" width="13" style="22" customWidth="1"/>
    <col min="2" max="2" width="10.140625" style="61" bestFit="1" customWidth="1"/>
    <col min="3" max="3" width="13" style="61" bestFit="1" customWidth="1"/>
    <col min="4" max="4" width="9.85546875" style="61" bestFit="1" customWidth="1"/>
    <col min="5" max="5" width="10.140625" style="61" bestFit="1" customWidth="1"/>
    <col min="6" max="6" width="13" style="61" bestFit="1" customWidth="1"/>
    <col min="7" max="7" width="9.85546875" style="61" bestFit="1" customWidth="1"/>
    <col min="8" max="8" width="10.140625" style="61" bestFit="1" customWidth="1"/>
    <col min="9" max="9" width="13" style="61" bestFit="1" customWidth="1"/>
    <col min="10" max="10" width="9.85546875" style="61" bestFit="1" customWidth="1"/>
    <col min="11" max="11" width="10.140625" style="61" bestFit="1" customWidth="1"/>
    <col min="12" max="12" width="13" style="61" bestFit="1" customWidth="1"/>
    <col min="13" max="13" width="9.85546875" style="61" bestFit="1" customWidth="1"/>
    <col min="14" max="14" width="10.140625" style="61" bestFit="1" customWidth="1"/>
    <col min="15" max="15" width="13" style="61" bestFit="1" customWidth="1"/>
    <col min="16" max="16" width="9.85546875" style="61" bestFit="1" customWidth="1"/>
    <col min="17" max="16384" width="10.85546875" style="22"/>
  </cols>
  <sheetData>
    <row r="1" spans="1:16" s="327" customFormat="1" ht="33.75" customHeight="1" x14ac:dyDescent="0.25">
      <c r="A1" s="547" t="s">
        <v>351</v>
      </c>
      <c r="B1" s="547"/>
      <c r="C1" s="547"/>
      <c r="D1" s="547"/>
      <c r="E1" s="547"/>
      <c r="F1" s="547"/>
      <c r="G1" s="547"/>
      <c r="H1" s="547"/>
      <c r="I1" s="547"/>
      <c r="J1" s="547"/>
      <c r="K1" s="547"/>
      <c r="L1" s="547"/>
      <c r="M1" s="547"/>
      <c r="N1" s="547"/>
      <c r="O1" s="547"/>
      <c r="P1" s="547"/>
    </row>
    <row r="2" spans="1:16" s="327" customFormat="1" ht="20.25" customHeight="1" x14ac:dyDescent="0.25">
      <c r="A2" s="548" t="s">
        <v>350</v>
      </c>
      <c r="B2" s="551" t="s">
        <v>349</v>
      </c>
      <c r="C2" s="551"/>
      <c r="D2" s="551"/>
      <c r="E2" s="551"/>
      <c r="F2" s="551"/>
      <c r="G2" s="551"/>
      <c r="H2" s="551"/>
      <c r="I2" s="551"/>
      <c r="J2" s="551"/>
      <c r="K2" s="551"/>
      <c r="L2" s="551"/>
      <c r="M2" s="551"/>
      <c r="N2" s="551"/>
      <c r="O2" s="551"/>
      <c r="P2" s="551"/>
    </row>
    <row r="3" spans="1:16" s="327" customFormat="1" ht="18.75" customHeight="1" x14ac:dyDescent="0.25">
      <c r="A3" s="549"/>
      <c r="B3" s="551">
        <v>1976</v>
      </c>
      <c r="C3" s="551"/>
      <c r="D3" s="551"/>
      <c r="E3" s="551">
        <v>1993</v>
      </c>
      <c r="F3" s="551"/>
      <c r="G3" s="551"/>
      <c r="H3" s="551">
        <v>2002</v>
      </c>
      <c r="I3" s="551"/>
      <c r="J3" s="551"/>
      <c r="K3" s="551">
        <v>2007</v>
      </c>
      <c r="L3" s="551"/>
      <c r="M3" s="551"/>
      <c r="N3" s="551">
        <v>2011</v>
      </c>
      <c r="O3" s="551"/>
      <c r="P3" s="551"/>
    </row>
    <row r="4" spans="1:16" s="327" customFormat="1" x14ac:dyDescent="0.25">
      <c r="A4" s="550"/>
      <c r="B4" s="80" t="s">
        <v>128</v>
      </c>
      <c r="C4" s="80" t="s">
        <v>129</v>
      </c>
      <c r="D4" s="80" t="s">
        <v>10</v>
      </c>
      <c r="E4" s="80" t="s">
        <v>128</v>
      </c>
      <c r="F4" s="80" t="s">
        <v>129</v>
      </c>
      <c r="G4" s="80" t="s">
        <v>10</v>
      </c>
      <c r="H4" s="80" t="s">
        <v>128</v>
      </c>
      <c r="I4" s="80" t="s">
        <v>129</v>
      </c>
      <c r="J4" s="80" t="s">
        <v>10</v>
      </c>
      <c r="K4" s="80" t="s">
        <v>128</v>
      </c>
      <c r="L4" s="80" t="s">
        <v>129</v>
      </c>
      <c r="M4" s="80" t="s">
        <v>10</v>
      </c>
      <c r="N4" s="80" t="s">
        <v>128</v>
      </c>
      <c r="O4" s="80" t="s">
        <v>129</v>
      </c>
      <c r="P4" s="80" t="s">
        <v>10</v>
      </c>
    </row>
    <row r="5" spans="1:16" ht="15" customHeight="1" x14ac:dyDescent="0.25">
      <c r="A5" s="326" t="s">
        <v>348</v>
      </c>
      <c r="B5" s="325">
        <v>18721544.320356712</v>
      </c>
      <c r="C5" s="325">
        <v>19050753.933693022</v>
      </c>
      <c r="D5" s="325">
        <f>B5+C5</f>
        <v>37772298.254049733</v>
      </c>
      <c r="E5" s="325">
        <v>12916119.131908618</v>
      </c>
      <c r="F5" s="325">
        <v>21348370.407616943</v>
      </c>
      <c r="G5" s="325">
        <f>E5+F5</f>
        <v>34264489.539525561</v>
      </c>
      <c r="H5" s="325">
        <v>12090583.387244202</v>
      </c>
      <c r="I5" s="325">
        <v>20846712.401585296</v>
      </c>
      <c r="J5" s="325">
        <f>H5+I5</f>
        <v>32937295.788829498</v>
      </c>
      <c r="K5" s="325">
        <v>11514640.498729371</v>
      </c>
      <c r="L5" s="325">
        <v>20587347.371548902</v>
      </c>
      <c r="M5" s="325">
        <f>K5+L5</f>
        <v>32101987.870278273</v>
      </c>
      <c r="N5" s="325">
        <v>11375891.152105238</v>
      </c>
      <c r="O5" s="325">
        <v>20337575.035621852</v>
      </c>
      <c r="P5" s="325">
        <f>N5+O5</f>
        <v>31713466.18772709</v>
      </c>
    </row>
    <row r="6" spans="1:16" ht="15" customHeight="1" x14ac:dyDescent="0.25">
      <c r="A6" s="326" t="s">
        <v>347</v>
      </c>
      <c r="B6" s="325">
        <v>29396148.098152705</v>
      </c>
      <c r="C6" s="325">
        <v>4997481.5019935053</v>
      </c>
      <c r="D6" s="325">
        <f>B6+C6</f>
        <v>34393629.600146212</v>
      </c>
      <c r="E6" s="325">
        <v>24705688.406700525</v>
      </c>
      <c r="F6" s="325">
        <v>9819594.4444597103</v>
      </c>
      <c r="G6" s="325">
        <f>E6+F6</f>
        <v>34525282.851160236</v>
      </c>
      <c r="H6" s="325">
        <v>22068677.90443195</v>
      </c>
      <c r="I6" s="325">
        <v>12097768.091496691</v>
      </c>
      <c r="J6" s="325">
        <f>H6+I6</f>
        <v>34166445.995928645</v>
      </c>
      <c r="K6" s="325">
        <v>21162122.575123291</v>
      </c>
      <c r="L6" s="325">
        <v>12980340.619462548</v>
      </c>
      <c r="M6" s="325">
        <f>K6+L6</f>
        <v>34142463.194585837</v>
      </c>
      <c r="N6" s="325">
        <v>21188575.431847882</v>
      </c>
      <c r="O6" s="325">
        <v>12933305.282884866</v>
      </c>
      <c r="P6" s="325">
        <f>N6+O6</f>
        <v>34121880.714732751</v>
      </c>
    </row>
    <row r="7" spans="1:16" ht="15" customHeight="1" x14ac:dyDescent="0.25">
      <c r="A7" s="326" t="s">
        <v>346</v>
      </c>
      <c r="B7" s="325">
        <v>49910285.937400475</v>
      </c>
      <c r="C7" s="325">
        <v>3964536.9584688926</v>
      </c>
      <c r="D7" s="325">
        <f>B7+C7</f>
        <v>53874822.895869367</v>
      </c>
      <c r="E7" s="325">
        <v>47347601.507933944</v>
      </c>
      <c r="F7" s="325">
        <v>4231095.2366467109</v>
      </c>
      <c r="G7" s="325">
        <f>E7+F7</f>
        <v>51578696.744580656</v>
      </c>
      <c r="H7" s="325">
        <v>46661664.909973107</v>
      </c>
      <c r="I7" s="325">
        <v>4120799.0342997317</v>
      </c>
      <c r="J7" s="325">
        <f>H7+I7</f>
        <v>50782463.944272839</v>
      </c>
      <c r="K7" s="325">
        <v>46176722.972422928</v>
      </c>
      <c r="L7" s="325">
        <v>4267913.4137301007</v>
      </c>
      <c r="M7" s="325">
        <f>K7+L7</f>
        <v>50444636.386153027</v>
      </c>
      <c r="N7" s="325">
        <v>45826669.931794874</v>
      </c>
      <c r="O7" s="325">
        <v>4327366.4777805982</v>
      </c>
      <c r="P7" s="325">
        <f>N7+O7</f>
        <v>50154036.40957547</v>
      </c>
    </row>
    <row r="8" spans="1:16" ht="15" customHeight="1" x14ac:dyDescent="0.25">
      <c r="A8" s="326" t="s">
        <v>345</v>
      </c>
      <c r="B8" s="325" t="s">
        <v>31</v>
      </c>
      <c r="C8" s="325" t="s">
        <v>31</v>
      </c>
      <c r="D8" s="325" t="s">
        <v>31</v>
      </c>
      <c r="E8" s="325">
        <v>6383910.1639058487</v>
      </c>
      <c r="F8" s="325">
        <v>4045527.8191236951</v>
      </c>
      <c r="G8" s="325">
        <f>E8+F8</f>
        <v>10429437.983029544</v>
      </c>
      <c r="H8" s="325">
        <v>6341274.8488365076</v>
      </c>
      <c r="I8" s="325">
        <v>3974543.2166771749</v>
      </c>
      <c r="J8" s="325">
        <f>H8+I8</f>
        <v>10315818.065513682</v>
      </c>
      <c r="K8" s="325">
        <v>6122059.0367793608</v>
      </c>
      <c r="L8" s="325">
        <v>3774365.9057428837</v>
      </c>
      <c r="M8" s="325">
        <f>K8+L8</f>
        <v>9896424.9425222445</v>
      </c>
      <c r="N8" s="325">
        <v>6060615.9060312007</v>
      </c>
      <c r="O8" s="325">
        <v>3732926.5387699995</v>
      </c>
      <c r="P8" s="325">
        <f>N8+O8</f>
        <v>9793542.4448012002</v>
      </c>
    </row>
    <row r="9" spans="1:16" ht="30" customHeight="1" x14ac:dyDescent="0.25">
      <c r="A9" s="467" t="s">
        <v>344</v>
      </c>
      <c r="B9" s="467"/>
      <c r="C9" s="467"/>
      <c r="D9" s="467"/>
      <c r="E9" s="467"/>
      <c r="F9" s="467"/>
      <c r="G9" s="467"/>
      <c r="H9" s="467"/>
      <c r="I9" s="467"/>
      <c r="J9" s="467"/>
      <c r="K9" s="467"/>
      <c r="L9" s="467"/>
      <c r="M9" s="467"/>
      <c r="N9" s="467"/>
      <c r="O9" s="467"/>
      <c r="P9" s="467"/>
    </row>
    <row r="10" spans="1:16" ht="84.75" customHeight="1" x14ac:dyDescent="0.25">
      <c r="A10" s="457" t="s">
        <v>343</v>
      </c>
      <c r="B10" s="457"/>
      <c r="C10" s="457"/>
      <c r="D10" s="457"/>
      <c r="E10" s="457"/>
      <c r="F10" s="457"/>
      <c r="G10" s="457"/>
      <c r="H10" s="457"/>
      <c r="I10" s="457"/>
      <c r="J10" s="457"/>
      <c r="K10" s="457"/>
      <c r="L10" s="457"/>
      <c r="M10" s="457"/>
      <c r="N10" s="457"/>
      <c r="O10" s="457"/>
      <c r="P10" s="457"/>
    </row>
    <row r="11" spans="1:16" x14ac:dyDescent="0.25">
      <c r="K11" s="323"/>
      <c r="L11" s="323"/>
      <c r="M11" s="323"/>
      <c r="N11" s="323"/>
      <c r="O11" s="323"/>
    </row>
    <row r="12" spans="1:16" x14ac:dyDescent="0.25">
      <c r="K12" s="323"/>
      <c r="L12" s="323"/>
      <c r="M12" s="323"/>
      <c r="N12" s="323"/>
      <c r="O12" s="323"/>
    </row>
    <row r="13" spans="1:16" x14ac:dyDescent="0.25">
      <c r="K13" s="323"/>
      <c r="L13" s="323"/>
      <c r="M13" s="323"/>
      <c r="N13" s="323"/>
      <c r="O13" s="323"/>
    </row>
    <row r="14" spans="1:16" x14ac:dyDescent="0.25">
      <c r="K14" s="323"/>
      <c r="L14" s="323"/>
      <c r="M14" s="323"/>
      <c r="N14" s="323"/>
      <c r="O14" s="323"/>
    </row>
    <row r="15" spans="1:16" x14ac:dyDescent="0.25">
      <c r="K15" s="323"/>
      <c r="L15" s="323"/>
      <c r="M15" s="323"/>
      <c r="N15" s="323"/>
      <c r="O15" s="323"/>
    </row>
    <row r="16" spans="1:16" x14ac:dyDescent="0.25">
      <c r="K16" s="323"/>
      <c r="L16" s="323"/>
      <c r="M16" s="323"/>
      <c r="N16" s="323"/>
      <c r="O16" s="323"/>
    </row>
    <row r="17" spans="1:15" x14ac:dyDescent="0.25">
      <c r="A17" s="324"/>
      <c r="K17" s="323"/>
      <c r="L17" s="323"/>
      <c r="M17" s="323"/>
      <c r="N17" s="323"/>
      <c r="O17" s="323"/>
    </row>
    <row r="18" spans="1:15" x14ac:dyDescent="0.25">
      <c r="K18" s="323"/>
      <c r="L18" s="323"/>
      <c r="M18" s="323"/>
      <c r="N18" s="323"/>
      <c r="O18" s="323"/>
    </row>
  </sheetData>
  <mergeCells count="10">
    <mergeCell ref="A9:P9"/>
    <mergeCell ref="A10:P10"/>
    <mergeCell ref="A1:P1"/>
    <mergeCell ref="A2:A4"/>
    <mergeCell ref="B2:P2"/>
    <mergeCell ref="B3:D3"/>
    <mergeCell ref="E3:G3"/>
    <mergeCell ref="H3:J3"/>
    <mergeCell ref="K3:M3"/>
    <mergeCell ref="N3:P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K1"/>
    </sheetView>
  </sheetViews>
  <sheetFormatPr baseColWidth="10" defaultRowHeight="15" x14ac:dyDescent="0.25"/>
  <sheetData>
    <row r="1" spans="1:11" ht="36" customHeight="1" x14ac:dyDescent="0.25">
      <c r="A1" s="553" t="s">
        <v>364</v>
      </c>
      <c r="B1" s="554"/>
      <c r="C1" s="554"/>
      <c r="D1" s="554"/>
      <c r="E1" s="554"/>
      <c r="F1" s="554"/>
      <c r="G1" s="554"/>
      <c r="H1" s="554"/>
      <c r="I1" s="554"/>
      <c r="J1" s="554"/>
      <c r="K1" s="554"/>
    </row>
    <row r="2" spans="1:11" x14ac:dyDescent="0.25">
      <c r="A2" s="555" t="s">
        <v>363</v>
      </c>
      <c r="B2" s="557" t="s">
        <v>362</v>
      </c>
      <c r="C2" s="557"/>
      <c r="D2" s="557"/>
      <c r="E2" s="557"/>
      <c r="F2" s="334"/>
      <c r="G2" s="557" t="s">
        <v>361</v>
      </c>
      <c r="H2" s="557"/>
      <c r="I2" s="557"/>
      <c r="J2" s="557"/>
      <c r="K2" s="557"/>
    </row>
    <row r="3" spans="1:11" x14ac:dyDescent="0.25">
      <c r="A3" s="556"/>
      <c r="B3" s="334">
        <v>1976</v>
      </c>
      <c r="C3" s="334">
        <v>1993</v>
      </c>
      <c r="D3" s="334">
        <v>2002</v>
      </c>
      <c r="E3" s="334">
        <v>2007</v>
      </c>
      <c r="F3" s="334">
        <v>2011</v>
      </c>
      <c r="G3" s="334" t="s">
        <v>360</v>
      </c>
      <c r="H3" s="334" t="s">
        <v>359</v>
      </c>
      <c r="I3" s="334" t="s">
        <v>358</v>
      </c>
      <c r="J3" s="334" t="s">
        <v>357</v>
      </c>
      <c r="K3" s="334" t="s">
        <v>356</v>
      </c>
    </row>
    <row r="4" spans="1:11" x14ac:dyDescent="0.25">
      <c r="A4" s="333" t="s">
        <v>300</v>
      </c>
      <c r="B4" s="332">
        <v>37772298.254049733</v>
      </c>
      <c r="C4" s="332">
        <v>34264489.539525546</v>
      </c>
      <c r="D4" s="332">
        <v>32937295.788829498</v>
      </c>
      <c r="E4" s="332">
        <v>32101987.870278273</v>
      </c>
      <c r="F4" s="332">
        <v>31713466.187714349</v>
      </c>
      <c r="G4" s="331">
        <v>-0.57169156447308467</v>
      </c>
      <c r="H4" s="331">
        <v>-0.43797041333940001</v>
      </c>
      <c r="I4" s="331">
        <v>-0.51243600506140297</v>
      </c>
      <c r="J4" s="331">
        <v>-0.30395148047443854</v>
      </c>
      <c r="K4" s="331">
        <v>-0.49828184006483411</v>
      </c>
    </row>
    <row r="5" spans="1:11" x14ac:dyDescent="0.25">
      <c r="A5" s="333" t="s">
        <v>304</v>
      </c>
      <c r="B5" s="332">
        <v>35062147.607529737</v>
      </c>
      <c r="C5" s="332">
        <v>34525282.851160228</v>
      </c>
      <c r="D5" s="332">
        <v>34166445.995928638</v>
      </c>
      <c r="E5" s="332">
        <v>34142463.194585837</v>
      </c>
      <c r="F5" s="332">
        <v>34121880.714735195</v>
      </c>
      <c r="G5" s="331">
        <v>-9.0724983485870325E-2</v>
      </c>
      <c r="H5" s="331">
        <v>-0.11601981011172313</v>
      </c>
      <c r="I5" s="331">
        <v>-1.4042863425615337E-2</v>
      </c>
      <c r="J5" s="331">
        <v>-1.5074084144600874E-2</v>
      </c>
      <c r="K5" s="331">
        <v>-7.7636401499304952E-2</v>
      </c>
    </row>
    <row r="6" spans="1:11" x14ac:dyDescent="0.25">
      <c r="A6" s="333" t="s">
        <v>355</v>
      </c>
      <c r="B6" s="332">
        <v>53874822.895869389</v>
      </c>
      <c r="C6" s="332">
        <v>51578696.744580619</v>
      </c>
      <c r="D6" s="332">
        <v>50782463.944272846</v>
      </c>
      <c r="E6" s="332">
        <v>50444636.386153042</v>
      </c>
      <c r="F6" s="332">
        <v>50154036.409534045</v>
      </c>
      <c r="G6" s="331">
        <v>-0.25587516606452709</v>
      </c>
      <c r="H6" s="331">
        <v>-0.17271334814967076</v>
      </c>
      <c r="I6" s="331">
        <v>-0.13340453863006019</v>
      </c>
      <c r="J6" s="331">
        <v>-0.14433144985065383</v>
      </c>
      <c r="K6" s="331">
        <v>-0.20426045611080212</v>
      </c>
    </row>
    <row r="7" spans="1:11" x14ac:dyDescent="0.25">
      <c r="A7" s="330" t="s">
        <v>354</v>
      </c>
      <c r="B7" s="328" t="s">
        <v>31</v>
      </c>
      <c r="C7" s="329">
        <v>10429437.983029559</v>
      </c>
      <c r="D7" s="329">
        <v>10315818.065513682</v>
      </c>
      <c r="E7" s="329">
        <v>9896424.9425222427</v>
      </c>
      <c r="F7" s="329">
        <v>9793542.4447964299</v>
      </c>
      <c r="G7" s="328" t="s">
        <v>31</v>
      </c>
      <c r="H7" s="328">
        <v>-0.12163639805477544</v>
      </c>
      <c r="I7" s="328">
        <v>-0.82666149688618873</v>
      </c>
      <c r="J7" s="328">
        <v>-0.2609188123786339</v>
      </c>
      <c r="K7" s="328" t="s">
        <v>31</v>
      </c>
    </row>
    <row r="8" spans="1:11" ht="61.5" customHeight="1" x14ac:dyDescent="0.25">
      <c r="A8" s="558" t="s">
        <v>353</v>
      </c>
      <c r="B8" s="558"/>
      <c r="C8" s="558"/>
      <c r="D8" s="558"/>
      <c r="E8" s="558"/>
      <c r="F8" s="558"/>
      <c r="G8" s="558"/>
      <c r="H8" s="558"/>
      <c r="I8" s="558"/>
      <c r="J8" s="558"/>
      <c r="K8" s="558"/>
    </row>
    <row r="9" spans="1:11" ht="83.25" customHeight="1" x14ac:dyDescent="0.25">
      <c r="A9" s="552" t="s">
        <v>352</v>
      </c>
      <c r="B9" s="552"/>
      <c r="C9" s="552"/>
      <c r="D9" s="552"/>
      <c r="E9" s="552"/>
      <c r="F9" s="552"/>
      <c r="G9" s="552"/>
      <c r="H9" s="552"/>
      <c r="I9" s="552"/>
      <c r="J9" s="552"/>
      <c r="K9" s="552"/>
    </row>
  </sheetData>
  <mergeCells count="6">
    <mergeCell ref="A9:K9"/>
    <mergeCell ref="A1:K1"/>
    <mergeCell ref="A2:A3"/>
    <mergeCell ref="B2:E2"/>
    <mergeCell ref="G2:K2"/>
    <mergeCell ref="A8:K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5" ht="30.75" customHeight="1" x14ac:dyDescent="0.25">
      <c r="A1" s="559" t="s">
        <v>378</v>
      </c>
      <c r="B1" s="476"/>
      <c r="C1" s="476"/>
      <c r="D1" s="476"/>
    </row>
    <row r="2" spans="1:5" ht="42.75" customHeight="1" x14ac:dyDescent="0.25">
      <c r="A2" s="303" t="s">
        <v>377</v>
      </c>
      <c r="B2" s="303" t="s">
        <v>540</v>
      </c>
      <c r="C2" s="303" t="s">
        <v>541</v>
      </c>
      <c r="D2" s="303" t="s">
        <v>376</v>
      </c>
      <c r="E2" s="343"/>
    </row>
    <row r="3" spans="1:5" x14ac:dyDescent="0.25">
      <c r="A3" s="162" t="s">
        <v>375</v>
      </c>
      <c r="B3" s="589">
        <v>49</v>
      </c>
      <c r="C3" s="340" t="s">
        <v>77</v>
      </c>
      <c r="D3" s="340" t="s">
        <v>77</v>
      </c>
    </row>
    <row r="4" spans="1:5" x14ac:dyDescent="0.25">
      <c r="A4" s="162" t="s">
        <v>374</v>
      </c>
      <c r="B4" s="340">
        <v>194</v>
      </c>
      <c r="C4" s="340">
        <v>381</v>
      </c>
      <c r="D4" s="341">
        <v>50.918635170603672</v>
      </c>
    </row>
    <row r="5" spans="1:5" x14ac:dyDescent="0.25">
      <c r="A5" s="162" t="s">
        <v>373</v>
      </c>
      <c r="B5" s="340">
        <v>204</v>
      </c>
      <c r="C5" s="339">
        <v>2782</v>
      </c>
      <c r="D5" s="341">
        <v>7.3328540618260245</v>
      </c>
    </row>
    <row r="6" spans="1:5" x14ac:dyDescent="0.25">
      <c r="A6" s="162" t="s">
        <v>372</v>
      </c>
      <c r="B6" s="340">
        <v>443</v>
      </c>
      <c r="C6" s="340">
        <v>885</v>
      </c>
      <c r="D6" s="341">
        <v>50.056497175141246</v>
      </c>
    </row>
    <row r="7" spans="1:5" x14ac:dyDescent="0.25">
      <c r="A7" s="162" t="s">
        <v>371</v>
      </c>
      <c r="B7" s="340">
        <v>392</v>
      </c>
      <c r="C7" s="339">
        <v>1110</v>
      </c>
      <c r="D7" s="341">
        <v>35.315315315315317</v>
      </c>
    </row>
    <row r="8" spans="1:5" x14ac:dyDescent="0.25">
      <c r="A8" s="162" t="s">
        <v>370</v>
      </c>
      <c r="B8" s="340">
        <v>291</v>
      </c>
      <c r="C8" s="340">
        <v>556</v>
      </c>
      <c r="D8" s="341">
        <v>52.338129496402878</v>
      </c>
    </row>
    <row r="9" spans="1:5" ht="24" x14ac:dyDescent="0.25">
      <c r="A9" s="162" t="s">
        <v>369</v>
      </c>
      <c r="B9" s="340">
        <v>949</v>
      </c>
      <c r="C9" s="339">
        <v>26172</v>
      </c>
      <c r="D9" s="341">
        <v>3.626012532477457</v>
      </c>
      <c r="E9" s="342"/>
    </row>
    <row r="10" spans="1:5" x14ac:dyDescent="0.25">
      <c r="A10" s="162" t="s">
        <v>368</v>
      </c>
      <c r="B10" s="340">
        <v>30</v>
      </c>
      <c r="C10" s="339">
        <v>1150</v>
      </c>
      <c r="D10" s="341">
        <v>2.6086956521739131</v>
      </c>
    </row>
    <row r="11" spans="1:5" x14ac:dyDescent="0.25">
      <c r="A11" s="162" t="s">
        <v>367</v>
      </c>
      <c r="B11" s="340">
        <v>6</v>
      </c>
      <c r="C11" s="339">
        <v>1616</v>
      </c>
      <c r="D11" s="287">
        <v>0.37128712871287128</v>
      </c>
      <c r="E11" s="153"/>
    </row>
    <row r="12" spans="1:5" x14ac:dyDescent="0.25">
      <c r="A12" s="162" t="s">
        <v>366</v>
      </c>
      <c r="B12" s="340">
        <v>2</v>
      </c>
      <c r="C12" s="339">
        <v>4931</v>
      </c>
      <c r="D12" s="287">
        <v>4.0559724193875484E-2</v>
      </c>
    </row>
    <row r="13" spans="1:5" x14ac:dyDescent="0.25">
      <c r="A13" s="338" t="s">
        <v>365</v>
      </c>
      <c r="B13" s="337">
        <v>46</v>
      </c>
      <c r="C13" s="336">
        <v>4476</v>
      </c>
      <c r="D13" s="335">
        <v>1.0277033065236818</v>
      </c>
    </row>
    <row r="14" spans="1:5" ht="114" customHeight="1" x14ac:dyDescent="0.25">
      <c r="A14" s="590" t="s">
        <v>542</v>
      </c>
      <c r="B14" s="590"/>
      <c r="C14" s="590"/>
      <c r="D14" s="590"/>
    </row>
    <row r="15" spans="1:5" ht="404.25" customHeight="1" x14ac:dyDescent="0.25">
      <c r="A15" s="525" t="s">
        <v>543</v>
      </c>
      <c r="B15" s="525"/>
      <c r="C15" s="525"/>
      <c r="D15" s="525"/>
    </row>
  </sheetData>
  <mergeCells count="3">
    <mergeCell ref="A1:D1"/>
    <mergeCell ref="A14:D14"/>
    <mergeCell ref="A15:D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J1"/>
    </sheetView>
  </sheetViews>
  <sheetFormatPr baseColWidth="10" defaultRowHeight="15" x14ac:dyDescent="0.25"/>
  <cols>
    <col min="3" max="3" width="20.42578125" customWidth="1"/>
    <col min="6" max="6" width="15" customWidth="1"/>
    <col min="9" max="9" width="14.28515625" customWidth="1"/>
  </cols>
  <sheetData>
    <row r="1" spans="1:14" ht="36.75" customHeight="1" x14ac:dyDescent="0.25">
      <c r="A1" s="561" t="s">
        <v>387</v>
      </c>
      <c r="B1" s="561"/>
      <c r="C1" s="561"/>
      <c r="D1" s="561"/>
      <c r="E1" s="561"/>
      <c r="F1" s="561"/>
      <c r="G1" s="561"/>
      <c r="H1" s="561"/>
      <c r="I1" s="561"/>
      <c r="J1" s="561"/>
    </row>
    <row r="2" spans="1:14" ht="21" customHeight="1" x14ac:dyDescent="0.25">
      <c r="A2" s="433" t="s">
        <v>1</v>
      </c>
      <c r="B2" s="435" t="s">
        <v>386</v>
      </c>
      <c r="C2" s="435"/>
      <c r="D2" s="435"/>
      <c r="E2" s="435"/>
      <c r="F2" s="435"/>
      <c r="G2" s="435"/>
      <c r="H2" s="435"/>
      <c r="I2" s="435"/>
      <c r="J2" s="435"/>
    </row>
    <row r="3" spans="1:14" ht="19.5" customHeight="1" x14ac:dyDescent="0.25">
      <c r="A3" s="460"/>
      <c r="B3" s="434" t="s">
        <v>385</v>
      </c>
      <c r="C3" s="434"/>
      <c r="D3" s="434"/>
      <c r="E3" s="434" t="s">
        <v>384</v>
      </c>
      <c r="F3" s="434"/>
      <c r="G3" s="434"/>
      <c r="H3" s="434" t="s">
        <v>383</v>
      </c>
      <c r="I3" s="434"/>
      <c r="J3" s="434"/>
    </row>
    <row r="4" spans="1:14" x14ac:dyDescent="0.25">
      <c r="A4" s="434"/>
      <c r="B4" s="149" t="s">
        <v>382</v>
      </c>
      <c r="C4" s="149" t="s">
        <v>381</v>
      </c>
      <c r="D4" s="149" t="s">
        <v>10</v>
      </c>
      <c r="E4" s="149" t="s">
        <v>382</v>
      </c>
      <c r="F4" s="149" t="s">
        <v>381</v>
      </c>
      <c r="G4" s="149" t="s">
        <v>10</v>
      </c>
      <c r="H4" s="149" t="s">
        <v>382</v>
      </c>
      <c r="I4" s="149" t="s">
        <v>381</v>
      </c>
      <c r="J4" s="149" t="s">
        <v>10</v>
      </c>
    </row>
    <row r="5" spans="1:14" x14ac:dyDescent="0.25">
      <c r="A5" s="357">
        <v>1998</v>
      </c>
      <c r="B5" s="355">
        <v>239</v>
      </c>
      <c r="C5" s="354">
        <v>159.47999999999999</v>
      </c>
      <c r="D5" s="351">
        <v>398.48</v>
      </c>
      <c r="E5" s="351">
        <v>40.854699999999994</v>
      </c>
      <c r="F5" s="351">
        <v>21.95149</v>
      </c>
      <c r="G5" s="351">
        <v>62.806189999999994</v>
      </c>
      <c r="H5" s="351">
        <v>17.09401673640167</v>
      </c>
      <c r="I5" s="351">
        <v>13.764415600702284</v>
      </c>
      <c r="J5" s="351">
        <v>15.761440975707686</v>
      </c>
      <c r="L5" s="344"/>
      <c r="M5" s="344"/>
      <c r="N5" s="344"/>
    </row>
    <row r="6" spans="1:14" x14ac:dyDescent="0.25">
      <c r="A6" s="2">
        <v>1999</v>
      </c>
      <c r="B6" s="355">
        <v>239</v>
      </c>
      <c r="C6" s="354">
        <v>170</v>
      </c>
      <c r="D6" s="351">
        <v>409</v>
      </c>
      <c r="E6" s="351">
        <v>42.396800000000006</v>
      </c>
      <c r="F6" s="356">
        <v>22.021059999999995</v>
      </c>
      <c r="G6" s="351">
        <v>64.417860000000005</v>
      </c>
      <c r="H6" s="353">
        <v>17.739246861924688</v>
      </c>
      <c r="I6" s="353">
        <v>12.95356470588235</v>
      </c>
      <c r="J6" s="351">
        <v>15.750088019559904</v>
      </c>
      <c r="L6" s="344"/>
      <c r="M6" s="344"/>
      <c r="N6" s="344"/>
    </row>
    <row r="7" spans="1:14" x14ac:dyDescent="0.25">
      <c r="A7" s="2">
        <v>2000</v>
      </c>
      <c r="B7" s="355">
        <v>250</v>
      </c>
      <c r="C7" s="354">
        <v>169.87</v>
      </c>
      <c r="D7" s="351">
        <v>419.87</v>
      </c>
      <c r="E7" s="351">
        <v>45.927300000000002</v>
      </c>
      <c r="F7" s="356">
        <v>25.280059999999999</v>
      </c>
      <c r="G7" s="351">
        <v>71.207359999999994</v>
      </c>
      <c r="H7" s="353">
        <v>18.370920000000002</v>
      </c>
      <c r="I7" s="353">
        <v>14.882003885324071</v>
      </c>
      <c r="J7" s="351">
        <v>16.959382666063306</v>
      </c>
      <c r="L7" s="344"/>
      <c r="M7" s="344"/>
      <c r="N7" s="344"/>
    </row>
    <row r="8" spans="1:14" x14ac:dyDescent="0.25">
      <c r="A8" s="2">
        <v>2001</v>
      </c>
      <c r="B8" s="355">
        <v>252</v>
      </c>
      <c r="C8" s="354">
        <v>171.45</v>
      </c>
      <c r="D8" s="351">
        <v>423.45</v>
      </c>
      <c r="E8" s="351">
        <v>50.81</v>
      </c>
      <c r="F8" s="356">
        <v>25.352679999999996</v>
      </c>
      <c r="G8" s="351">
        <v>76.162679999999995</v>
      </c>
      <c r="H8" s="353">
        <v>20.162698412698411</v>
      </c>
      <c r="I8" s="353">
        <v>14.787214931466899</v>
      </c>
      <c r="J8" s="351">
        <v>17.986227417640809</v>
      </c>
      <c r="L8" s="344"/>
      <c r="M8" s="344"/>
      <c r="N8" s="344"/>
    </row>
    <row r="9" spans="1:14" x14ac:dyDescent="0.25">
      <c r="A9" s="2">
        <v>2002</v>
      </c>
      <c r="B9" s="355">
        <v>252</v>
      </c>
      <c r="C9" s="354">
        <v>170.6</v>
      </c>
      <c r="D9" s="351">
        <v>422.6</v>
      </c>
      <c r="E9" s="351">
        <v>56.148499999999999</v>
      </c>
      <c r="F9" s="356">
        <v>26.231000000000002</v>
      </c>
      <c r="G9" s="351">
        <v>82.379500000000007</v>
      </c>
      <c r="H9" s="353">
        <v>22.281150793650792</v>
      </c>
      <c r="I9" s="353">
        <v>15.3757327080891</v>
      </c>
      <c r="J9" s="351">
        <v>19.493492664458117</v>
      </c>
      <c r="L9" s="344"/>
      <c r="M9" s="344"/>
      <c r="N9" s="344"/>
    </row>
    <row r="10" spans="1:14" x14ac:dyDescent="0.25">
      <c r="A10" s="2">
        <v>2003</v>
      </c>
      <c r="B10" s="355">
        <v>255.3</v>
      </c>
      <c r="C10" s="354">
        <v>171</v>
      </c>
      <c r="D10" s="351">
        <v>426.3</v>
      </c>
      <c r="E10" s="351">
        <v>60.242599999999996</v>
      </c>
      <c r="F10" s="356">
        <v>27.385000000000002</v>
      </c>
      <c r="G10" s="351">
        <v>87.627600000000001</v>
      </c>
      <c r="H10" s="353">
        <v>23.596788092440264</v>
      </c>
      <c r="I10" s="353">
        <v>16.014619883040936</v>
      </c>
      <c r="J10" s="351">
        <v>20.555383532723432</v>
      </c>
      <c r="L10" s="344"/>
      <c r="M10" s="344"/>
      <c r="N10" s="344"/>
    </row>
    <row r="11" spans="1:14" x14ac:dyDescent="0.25">
      <c r="A11" s="2">
        <v>2004</v>
      </c>
      <c r="B11" s="355">
        <v>255.17</v>
      </c>
      <c r="C11" s="354">
        <v>178</v>
      </c>
      <c r="D11" s="351">
        <v>433.16999999999996</v>
      </c>
      <c r="E11" s="351">
        <v>64.541899999999998</v>
      </c>
      <c r="F11" s="356">
        <v>27.395</v>
      </c>
      <c r="G11" s="351">
        <v>91.936899999999994</v>
      </c>
      <c r="H11" s="353">
        <v>25.293686561899907</v>
      </c>
      <c r="I11" s="353">
        <v>15.390449438202246</v>
      </c>
      <c r="J11" s="351">
        <v>21.224207585936238</v>
      </c>
      <c r="L11" s="344"/>
      <c r="M11" s="344"/>
      <c r="N11" s="344"/>
    </row>
    <row r="12" spans="1:14" x14ac:dyDescent="0.25">
      <c r="A12" s="2">
        <v>2005</v>
      </c>
      <c r="B12" s="355">
        <v>265.63</v>
      </c>
      <c r="C12" s="354">
        <v>178</v>
      </c>
      <c r="D12" s="351">
        <v>443.63</v>
      </c>
      <c r="E12" s="351">
        <v>71.784800000000004</v>
      </c>
      <c r="F12" s="356">
        <v>26.818099999999998</v>
      </c>
      <c r="G12" s="351">
        <v>98.602900000000005</v>
      </c>
      <c r="H12" s="353">
        <v>27.024357188570569</v>
      </c>
      <c r="I12" s="353">
        <v>15.066348314606699</v>
      </c>
      <c r="J12" s="351">
        <v>22.226382345648403</v>
      </c>
      <c r="L12" s="344"/>
      <c r="M12" s="344"/>
      <c r="N12" s="344"/>
    </row>
    <row r="13" spans="1:14" x14ac:dyDescent="0.25">
      <c r="A13" s="2">
        <v>2006</v>
      </c>
      <c r="B13" s="355">
        <v>242.1</v>
      </c>
      <c r="C13" s="354">
        <v>183</v>
      </c>
      <c r="D13" s="351">
        <v>425.1</v>
      </c>
      <c r="E13" s="351">
        <v>74.388300000000001</v>
      </c>
      <c r="F13" s="356">
        <v>27.658199999999997</v>
      </c>
      <c r="G13" s="351">
        <v>102.04649999999999</v>
      </c>
      <c r="H13" s="353">
        <v>30.726270136307299</v>
      </c>
      <c r="I13" s="353">
        <v>15.113770491803278</v>
      </c>
      <c r="J13" s="351">
        <v>24.005292872265347</v>
      </c>
      <c r="L13" s="344"/>
      <c r="M13" s="344"/>
      <c r="N13" s="344"/>
    </row>
    <row r="14" spans="1:14" x14ac:dyDescent="0.25">
      <c r="A14" s="2">
        <v>2007</v>
      </c>
      <c r="B14" s="355">
        <v>242.81</v>
      </c>
      <c r="C14" s="354">
        <v>188.7</v>
      </c>
      <c r="D14" s="351">
        <v>431.51</v>
      </c>
      <c r="E14" s="351">
        <v>79.293999999999997</v>
      </c>
      <c r="F14" s="356">
        <v>29.866100000000007</v>
      </c>
      <c r="G14" s="351">
        <v>109.1601</v>
      </c>
      <c r="H14" s="353">
        <v>32.656809851324084</v>
      </c>
      <c r="I14" s="353">
        <v>15.827291997880238</v>
      </c>
      <c r="J14" s="351">
        <v>25.297235290028041</v>
      </c>
      <c r="L14" s="344"/>
      <c r="M14" s="344"/>
      <c r="N14" s="344"/>
    </row>
    <row r="15" spans="1:14" x14ac:dyDescent="0.25">
      <c r="A15" s="2">
        <v>2008</v>
      </c>
      <c r="B15" s="355">
        <v>235.84</v>
      </c>
      <c r="C15" s="354">
        <v>190.4</v>
      </c>
      <c r="D15" s="351">
        <v>426.24</v>
      </c>
      <c r="E15" s="351">
        <v>83.639600000000002</v>
      </c>
      <c r="F15" s="356">
        <v>33.778000000000006</v>
      </c>
      <c r="G15" s="351">
        <v>117.41760000000001</v>
      </c>
      <c r="H15" s="353">
        <v>35.464552238805972</v>
      </c>
      <c r="I15" s="352">
        <v>17.740546218487395</v>
      </c>
      <c r="J15" s="351">
        <v>27.547297297297295</v>
      </c>
      <c r="L15" s="344"/>
      <c r="M15" s="344"/>
      <c r="N15" s="344"/>
    </row>
    <row r="16" spans="1:14" x14ac:dyDescent="0.25">
      <c r="A16" s="2">
        <v>2009</v>
      </c>
      <c r="B16" s="355">
        <v>237.46</v>
      </c>
      <c r="C16" s="354">
        <v>190.4</v>
      </c>
      <c r="D16" s="351">
        <v>427.86</v>
      </c>
      <c r="E16" s="351">
        <v>88.127100000000013</v>
      </c>
      <c r="F16" s="352">
        <v>36.700100000000006</v>
      </c>
      <c r="G16" s="351">
        <v>124.82720000000002</v>
      </c>
      <c r="H16" s="353">
        <v>37.112397877537276</v>
      </c>
      <c r="I16" s="353">
        <v>19.27526260504202</v>
      </c>
      <c r="J16" s="353">
        <v>29.174776796148276</v>
      </c>
      <c r="L16" s="344"/>
      <c r="M16" s="344"/>
      <c r="N16" s="344"/>
    </row>
    <row r="17" spans="1:14" x14ac:dyDescent="0.25">
      <c r="A17" s="2">
        <v>2010</v>
      </c>
      <c r="B17" s="7">
        <v>235.084</v>
      </c>
      <c r="C17" s="287">
        <v>212.6</v>
      </c>
      <c r="D17" s="7">
        <v>447.68399999999997</v>
      </c>
      <c r="E17" s="351">
        <v>93.600200000000001</v>
      </c>
      <c r="F17" s="352">
        <v>63.598999999999997</v>
      </c>
      <c r="G17" s="351">
        <v>157.19900000000001</v>
      </c>
      <c r="H17" s="7">
        <v>39.815640000000002</v>
      </c>
      <c r="I17" s="7">
        <v>29.914863593603009</v>
      </c>
      <c r="J17" s="7">
        <v>35.113830291008838</v>
      </c>
      <c r="L17" s="344"/>
      <c r="M17" s="344"/>
      <c r="N17" s="344"/>
    </row>
    <row r="18" spans="1:14" x14ac:dyDescent="0.25">
      <c r="A18" s="2">
        <v>2011</v>
      </c>
      <c r="B18" s="7">
        <v>236.35300000000001</v>
      </c>
      <c r="C18" s="287">
        <v>207.3</v>
      </c>
      <c r="D18" s="7">
        <v>443.65300000000002</v>
      </c>
      <c r="E18" s="351">
        <v>97.64</v>
      </c>
      <c r="F18" s="287">
        <v>50.4</v>
      </c>
      <c r="G18" s="7">
        <v>148.04</v>
      </c>
      <c r="H18" s="7">
        <v>41.3</v>
      </c>
      <c r="I18" s="7">
        <v>24.31259044862518</v>
      </c>
      <c r="J18" s="7">
        <v>33.36842081536696</v>
      </c>
      <c r="L18" s="344"/>
      <c r="M18" s="344"/>
      <c r="N18" s="344"/>
    </row>
    <row r="19" spans="1:14" x14ac:dyDescent="0.25">
      <c r="A19" s="2">
        <v>2012</v>
      </c>
      <c r="B19" s="349">
        <v>229.73500000000001</v>
      </c>
      <c r="C19" s="350">
        <v>209.8</v>
      </c>
      <c r="D19" s="7">
        <v>439.53500000000003</v>
      </c>
      <c r="E19" s="349">
        <v>99.750200000000007</v>
      </c>
      <c r="F19" s="287">
        <v>60.5</v>
      </c>
      <c r="G19" s="7">
        <v>160.25020000000001</v>
      </c>
      <c r="H19" s="349">
        <v>43.4195921387686</v>
      </c>
      <c r="I19" s="7">
        <v>28.836987607244996</v>
      </c>
      <c r="J19" s="7">
        <v>36.459030566394027</v>
      </c>
      <c r="L19" s="344"/>
      <c r="M19" s="344"/>
      <c r="N19" s="344"/>
    </row>
    <row r="20" spans="1:14" x14ac:dyDescent="0.25">
      <c r="A20" s="2">
        <v>2013</v>
      </c>
      <c r="B20" s="349">
        <v>230.2</v>
      </c>
      <c r="C20" s="350">
        <v>210.26</v>
      </c>
      <c r="D20" s="7">
        <v>440.88</v>
      </c>
      <c r="E20" s="349">
        <v>105.935</v>
      </c>
      <c r="F20" s="287">
        <v>60.752000000000002</v>
      </c>
      <c r="G20" s="7">
        <v>166.68700000000001</v>
      </c>
      <c r="H20" s="349">
        <v>45.934871216720097</v>
      </c>
      <c r="I20" s="7">
        <v>28.893750594502048</v>
      </c>
      <c r="J20" s="7">
        <v>37.807793503901294</v>
      </c>
      <c r="L20" s="344"/>
      <c r="M20" s="344"/>
      <c r="N20" s="344"/>
    </row>
    <row r="21" spans="1:14" x14ac:dyDescent="0.25">
      <c r="A21" s="2">
        <v>2014</v>
      </c>
      <c r="B21" s="349">
        <v>228.7</v>
      </c>
      <c r="C21" s="350">
        <v>211.36</v>
      </c>
      <c r="D21" s="7">
        <v>440.06</v>
      </c>
      <c r="E21" s="349">
        <v>111.25</v>
      </c>
      <c r="F21" s="287">
        <v>65.599999999999994</v>
      </c>
      <c r="G21" s="7">
        <v>176.85</v>
      </c>
      <c r="H21" s="349">
        <v>48.644512499999998</v>
      </c>
      <c r="I21" s="7">
        <v>31.037099999999999</v>
      </c>
      <c r="J21" s="7">
        <v>40.187701680000004</v>
      </c>
      <c r="L21" s="344"/>
      <c r="M21" s="344"/>
      <c r="N21" s="344"/>
    </row>
    <row r="22" spans="1:14" x14ac:dyDescent="0.25">
      <c r="A22" s="148">
        <v>2015</v>
      </c>
      <c r="B22" s="347">
        <v>231.83</v>
      </c>
      <c r="C22" s="348">
        <v>214.64</v>
      </c>
      <c r="D22" s="346">
        <v>446.47</v>
      </c>
      <c r="E22" s="347">
        <v>120.902</v>
      </c>
      <c r="F22" s="346">
        <v>70.5</v>
      </c>
      <c r="G22" s="346">
        <v>191.40199999999999</v>
      </c>
      <c r="H22" s="347">
        <v>52.151145235733075</v>
      </c>
      <c r="I22" s="346">
        <v>32.845695117405896</v>
      </c>
      <c r="J22" s="346">
        <v>42.870069657535772</v>
      </c>
      <c r="K22" s="345"/>
      <c r="L22" s="344"/>
      <c r="M22" s="344"/>
      <c r="N22" s="344"/>
    </row>
    <row r="23" spans="1:14" ht="51" customHeight="1" x14ac:dyDescent="0.25">
      <c r="A23" s="506" t="s">
        <v>380</v>
      </c>
      <c r="B23" s="506"/>
      <c r="C23" s="506"/>
      <c r="D23" s="506"/>
      <c r="E23" s="506"/>
      <c r="F23" s="506"/>
      <c r="G23" s="506"/>
      <c r="H23" s="506"/>
      <c r="I23" s="506"/>
      <c r="J23" s="506"/>
    </row>
    <row r="24" spans="1:14" ht="107.25" customHeight="1" x14ac:dyDescent="0.25">
      <c r="A24" s="506" t="s">
        <v>379</v>
      </c>
      <c r="B24" s="506"/>
      <c r="C24" s="506"/>
      <c r="D24" s="506"/>
      <c r="E24" s="506"/>
      <c r="F24" s="506"/>
      <c r="G24" s="506"/>
      <c r="H24" s="506"/>
      <c r="I24" s="506"/>
      <c r="J24" s="506"/>
    </row>
  </sheetData>
  <mergeCells count="8">
    <mergeCell ref="A23:J23"/>
    <mergeCell ref="A24:J24"/>
    <mergeCell ref="A1:J1"/>
    <mergeCell ref="A2:A4"/>
    <mergeCell ref="B2:J2"/>
    <mergeCell ref="B3:D3"/>
    <mergeCell ref="E3:G3"/>
    <mergeCell ref="H3:J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C1"/>
    </sheetView>
  </sheetViews>
  <sheetFormatPr baseColWidth="10" defaultRowHeight="15" x14ac:dyDescent="0.25"/>
  <cols>
    <col min="1" max="1" width="27.5703125" style="22" customWidth="1"/>
    <col min="2" max="2" width="20.85546875" style="22" customWidth="1"/>
    <col min="3" max="3" width="15.85546875" style="22" customWidth="1"/>
    <col min="4" max="4" width="11.42578125" style="22"/>
    <col min="5" max="5" width="17.7109375" style="22" customWidth="1"/>
    <col min="6" max="16384" width="11.42578125" style="22"/>
  </cols>
  <sheetData>
    <row r="1" spans="1:7" ht="33.75" customHeight="1" x14ac:dyDescent="0.25">
      <c r="A1" s="561" t="s">
        <v>397</v>
      </c>
      <c r="B1" s="561"/>
      <c r="C1" s="561"/>
    </row>
    <row r="2" spans="1:7" ht="25.5" x14ac:dyDescent="0.25">
      <c r="A2" s="1" t="s">
        <v>396</v>
      </c>
      <c r="B2" s="1" t="s">
        <v>362</v>
      </c>
      <c r="C2" s="1" t="s">
        <v>395</v>
      </c>
      <c r="E2" s="363"/>
    </row>
    <row r="3" spans="1:7" x14ac:dyDescent="0.25">
      <c r="A3" s="250" t="s">
        <v>394</v>
      </c>
      <c r="B3" s="362">
        <v>340425.53794399998</v>
      </c>
      <c r="C3" s="361">
        <v>17.829999999999998</v>
      </c>
    </row>
    <row r="4" spans="1:7" x14ac:dyDescent="0.25">
      <c r="A4" s="250" t="s">
        <v>393</v>
      </c>
      <c r="B4" s="362">
        <v>108378.137525</v>
      </c>
      <c r="C4" s="361">
        <v>5.68</v>
      </c>
    </row>
    <row r="5" spans="1:7" x14ac:dyDescent="0.25">
      <c r="A5" s="250" t="s">
        <v>392</v>
      </c>
      <c r="B5" s="362">
        <v>181248.60840999999</v>
      </c>
      <c r="C5" s="361">
        <v>9.49</v>
      </c>
    </row>
    <row r="6" spans="1:7" x14ac:dyDescent="0.25">
      <c r="A6" s="250" t="s">
        <v>391</v>
      </c>
      <c r="B6" s="362">
        <v>227257.06158100002</v>
      </c>
      <c r="C6" s="361">
        <v>11.9</v>
      </c>
    </row>
    <row r="7" spans="1:7" x14ac:dyDescent="0.25">
      <c r="A7" s="250" t="s">
        <v>390</v>
      </c>
      <c r="B7" s="362">
        <v>1051944.595154</v>
      </c>
      <c r="C7" s="361">
        <v>55.1</v>
      </c>
    </row>
    <row r="8" spans="1:7" x14ac:dyDescent="0.25">
      <c r="A8" s="249" t="s">
        <v>201</v>
      </c>
      <c r="B8" s="360">
        <v>1909253.940614</v>
      </c>
      <c r="C8" s="359">
        <v>100</v>
      </c>
    </row>
    <row r="9" spans="1:7" ht="123.75" customHeight="1" x14ac:dyDescent="0.25">
      <c r="A9" s="436" t="s">
        <v>389</v>
      </c>
      <c r="B9" s="562"/>
      <c r="C9" s="562"/>
    </row>
    <row r="10" spans="1:7" ht="56.25" customHeight="1" x14ac:dyDescent="0.25">
      <c r="A10" s="563" t="s">
        <v>388</v>
      </c>
      <c r="B10" s="563"/>
      <c r="C10" s="563"/>
      <c r="G10" s="358"/>
    </row>
  </sheetData>
  <mergeCells count="3">
    <mergeCell ref="A1:C1"/>
    <mergeCell ref="A9:C9"/>
    <mergeCell ref="A10:C1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G1"/>
    </sheetView>
  </sheetViews>
  <sheetFormatPr baseColWidth="10" defaultColWidth="10.85546875" defaultRowHeight="12" x14ac:dyDescent="0.25"/>
  <cols>
    <col min="1" max="1" width="9" style="137" customWidth="1"/>
    <col min="2" max="2" width="12.85546875" style="137" customWidth="1"/>
    <col min="3" max="3" width="16.7109375" style="137" customWidth="1"/>
    <col min="4" max="7" width="14.28515625" style="137" customWidth="1"/>
    <col min="8" max="16384" width="10.85546875" style="137"/>
  </cols>
  <sheetData>
    <row r="1" spans="1:7" s="86" customFormat="1" ht="31.5" customHeight="1" x14ac:dyDescent="0.25">
      <c r="A1" s="477" t="s">
        <v>406</v>
      </c>
      <c r="B1" s="477"/>
      <c r="C1" s="477"/>
      <c r="D1" s="477"/>
      <c r="E1" s="477"/>
      <c r="F1" s="477"/>
      <c r="G1" s="477"/>
    </row>
    <row r="2" spans="1:7" s="86" customFormat="1" ht="38.25" x14ac:dyDescent="0.25">
      <c r="A2" s="1" t="s">
        <v>1</v>
      </c>
      <c r="B2" s="1" t="s">
        <v>405</v>
      </c>
      <c r="C2" s="1" t="s">
        <v>404</v>
      </c>
      <c r="D2" s="1" t="s">
        <v>403</v>
      </c>
      <c r="E2" s="1" t="s">
        <v>402</v>
      </c>
      <c r="F2" s="1" t="s">
        <v>401</v>
      </c>
      <c r="G2" s="1" t="s">
        <v>400</v>
      </c>
    </row>
    <row r="3" spans="1:7" x14ac:dyDescent="0.25">
      <c r="A3" s="147">
        <v>2001</v>
      </c>
      <c r="B3" s="367">
        <v>23993</v>
      </c>
      <c r="C3" s="367">
        <v>2897.9</v>
      </c>
      <c r="D3" s="367">
        <v>14762.3</v>
      </c>
      <c r="E3" s="367">
        <v>41653.300000000003</v>
      </c>
      <c r="F3" s="366">
        <v>6770398.4759999998</v>
      </c>
      <c r="G3" s="127">
        <v>0.6152267129867528</v>
      </c>
    </row>
    <row r="4" spans="1:7" x14ac:dyDescent="0.25">
      <c r="A4" s="147">
        <v>2002</v>
      </c>
      <c r="B4" s="367">
        <v>24955</v>
      </c>
      <c r="C4" s="367">
        <v>2648.8</v>
      </c>
      <c r="D4" s="367">
        <v>15819.7</v>
      </c>
      <c r="E4" s="367">
        <v>43423.6</v>
      </c>
      <c r="F4" s="366">
        <v>7160498.6540000001</v>
      </c>
      <c r="G4" s="127">
        <v>0.60643262569070788</v>
      </c>
    </row>
    <row r="5" spans="1:7" x14ac:dyDescent="0.25">
      <c r="A5" s="147">
        <v>2003</v>
      </c>
      <c r="B5" s="367">
        <v>29110.3</v>
      </c>
      <c r="C5" s="367">
        <v>4545.8999999999996</v>
      </c>
      <c r="D5" s="367">
        <v>21411.599999999999</v>
      </c>
      <c r="E5" s="367">
        <v>55067.8</v>
      </c>
      <c r="F5" s="366">
        <v>7695623.5690000001</v>
      </c>
      <c r="G5" s="127">
        <v>0.71557294228667334</v>
      </c>
    </row>
    <row r="6" spans="1:7" x14ac:dyDescent="0.25">
      <c r="A6" s="147">
        <v>2004</v>
      </c>
      <c r="B6" s="367">
        <v>28558.1</v>
      </c>
      <c r="C6" s="367">
        <v>4917.7</v>
      </c>
      <c r="D6" s="367">
        <v>23647.8</v>
      </c>
      <c r="E6" s="367">
        <v>57123.6</v>
      </c>
      <c r="F6" s="366">
        <v>8693240.0020000003</v>
      </c>
      <c r="G6" s="127">
        <v>0.65710368040981182</v>
      </c>
    </row>
    <row r="7" spans="1:7" x14ac:dyDescent="0.25">
      <c r="A7" s="147">
        <v>2005</v>
      </c>
      <c r="B7" s="367">
        <v>32002.6</v>
      </c>
      <c r="C7" s="367">
        <v>5387.2</v>
      </c>
      <c r="D7" s="367">
        <v>29343.200000000001</v>
      </c>
      <c r="E7" s="367">
        <v>66733</v>
      </c>
      <c r="F7" s="366">
        <v>9441350.1390000004</v>
      </c>
      <c r="G7" s="127">
        <v>0.70681628175552613</v>
      </c>
    </row>
    <row r="8" spans="1:7" s="368" customFormat="1" x14ac:dyDescent="0.25">
      <c r="A8" s="372">
        <v>2006</v>
      </c>
      <c r="B8" s="371">
        <v>33467.699999999997</v>
      </c>
      <c r="C8" s="371">
        <v>5546.7</v>
      </c>
      <c r="D8" s="371">
        <v>32690.9</v>
      </c>
      <c r="E8" s="371">
        <v>71705.3</v>
      </c>
      <c r="F8" s="370">
        <v>10538114.503</v>
      </c>
      <c r="G8" s="369">
        <v>0.68043766253998161</v>
      </c>
    </row>
    <row r="9" spans="1:7" x14ac:dyDescent="0.25">
      <c r="A9" s="147">
        <v>2007</v>
      </c>
      <c r="B9" s="367">
        <v>36255.9</v>
      </c>
      <c r="C9" s="367">
        <v>4175.5</v>
      </c>
      <c r="D9" s="367">
        <v>33813.5</v>
      </c>
      <c r="E9" s="367">
        <v>74244.899999999994</v>
      </c>
      <c r="F9" s="366">
        <v>11403263.293</v>
      </c>
      <c r="G9" s="127">
        <v>0.65108467718688845</v>
      </c>
    </row>
    <row r="10" spans="1:7" x14ac:dyDescent="0.25">
      <c r="A10" s="147">
        <v>2008</v>
      </c>
      <c r="B10" s="179">
        <v>43829</v>
      </c>
      <c r="C10" s="179" t="s">
        <v>77</v>
      </c>
      <c r="D10" s="179" t="s">
        <v>77</v>
      </c>
      <c r="E10" s="179">
        <v>43829</v>
      </c>
      <c r="F10" s="179">
        <v>12256863.469000001</v>
      </c>
      <c r="G10" s="127">
        <v>0.35758740489238616</v>
      </c>
    </row>
    <row r="11" spans="1:7" x14ac:dyDescent="0.25">
      <c r="A11" s="147">
        <v>2009</v>
      </c>
      <c r="B11" s="179">
        <v>45822.3</v>
      </c>
      <c r="C11" s="179">
        <v>5714.6</v>
      </c>
      <c r="D11" s="179">
        <v>41369.5</v>
      </c>
      <c r="E11" s="179">
        <v>92906.4</v>
      </c>
      <c r="F11" s="179">
        <v>12093889.909</v>
      </c>
      <c r="G11" s="127">
        <v>0.7682094073872886</v>
      </c>
    </row>
    <row r="12" spans="1:7" x14ac:dyDescent="0.25">
      <c r="A12" s="147">
        <v>2010</v>
      </c>
      <c r="B12" s="179">
        <v>54436</v>
      </c>
      <c r="C12" s="179" t="s">
        <v>77</v>
      </c>
      <c r="D12" s="179" t="s">
        <v>77</v>
      </c>
      <c r="E12" s="179">
        <v>54436</v>
      </c>
      <c r="F12" s="179">
        <v>13282061.034</v>
      </c>
      <c r="G12" s="127">
        <v>0.40984603112914741</v>
      </c>
    </row>
    <row r="13" spans="1:7" x14ac:dyDescent="0.25">
      <c r="A13" s="147">
        <v>2011</v>
      </c>
      <c r="B13" s="367">
        <v>57607.8</v>
      </c>
      <c r="C13" s="367">
        <v>5969.5</v>
      </c>
      <c r="D13" s="367">
        <v>47488</v>
      </c>
      <c r="E13" s="367">
        <v>111065.3</v>
      </c>
      <c r="F13" s="366">
        <v>14550013.913000001</v>
      </c>
      <c r="G13" s="127">
        <v>0.76333466527318228</v>
      </c>
    </row>
    <row r="14" spans="1:7" x14ac:dyDescent="0.25">
      <c r="A14" s="147">
        <v>2012</v>
      </c>
      <c r="B14" s="367">
        <v>61851.5</v>
      </c>
      <c r="C14" s="367">
        <v>3727.1</v>
      </c>
      <c r="D14" s="367">
        <v>46667.1</v>
      </c>
      <c r="E14" s="367">
        <v>112245.8</v>
      </c>
      <c r="F14" s="366">
        <v>15626906.635</v>
      </c>
      <c r="G14" s="127">
        <v>0.71883263094150551</v>
      </c>
    </row>
    <row r="15" spans="1:7" x14ac:dyDescent="0.25">
      <c r="A15" s="365">
        <v>2013</v>
      </c>
      <c r="B15" s="364">
        <v>68037.3</v>
      </c>
      <c r="C15" s="364">
        <v>3727.1</v>
      </c>
      <c r="D15" s="364">
        <v>47713.4</v>
      </c>
      <c r="E15" s="364">
        <v>119477.8</v>
      </c>
      <c r="F15" s="364">
        <v>16118030.635</v>
      </c>
      <c r="G15" s="136">
        <v>0.74126797935571742</v>
      </c>
    </row>
    <row r="16" spans="1:7" ht="56.25" customHeight="1" x14ac:dyDescent="0.25">
      <c r="A16" s="459" t="s">
        <v>399</v>
      </c>
      <c r="B16" s="459"/>
      <c r="C16" s="459"/>
      <c r="D16" s="459"/>
      <c r="E16" s="459"/>
      <c r="F16" s="459"/>
      <c r="G16" s="459"/>
    </row>
    <row r="17" spans="1:7" ht="57.75" customHeight="1" x14ac:dyDescent="0.25">
      <c r="A17" s="459" t="s">
        <v>398</v>
      </c>
      <c r="B17" s="459"/>
      <c r="C17" s="459"/>
      <c r="D17" s="459"/>
      <c r="E17" s="459"/>
      <c r="F17" s="459"/>
      <c r="G17" s="459"/>
    </row>
  </sheetData>
  <mergeCells count="3">
    <mergeCell ref="A1:G1"/>
    <mergeCell ref="A16:G16"/>
    <mergeCell ref="A17:G1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1"/>
    </sheetView>
  </sheetViews>
  <sheetFormatPr baseColWidth="10" defaultRowHeight="14.25" x14ac:dyDescent="0.25"/>
  <cols>
    <col min="1" max="1" width="35.85546875" style="143" customWidth="1"/>
    <col min="2" max="2" width="11.7109375" style="143" customWidth="1"/>
    <col min="3" max="3" width="18" style="143" customWidth="1"/>
    <col min="4" max="4" width="12.140625" style="143" customWidth="1"/>
    <col min="5" max="5" width="18" style="143" customWidth="1"/>
    <col min="6" max="6" width="11" style="143" customWidth="1"/>
    <col min="7" max="7" width="18" style="143" customWidth="1"/>
    <col min="8" max="16384" width="11.42578125" style="143"/>
  </cols>
  <sheetData>
    <row r="1" spans="1:7" ht="39" customHeight="1" x14ac:dyDescent="0.25">
      <c r="A1" s="454" t="s">
        <v>424</v>
      </c>
      <c r="B1" s="454"/>
      <c r="C1" s="454"/>
      <c r="D1" s="454"/>
      <c r="E1" s="454"/>
      <c r="F1" s="454"/>
      <c r="G1" s="454"/>
    </row>
    <row r="2" spans="1:7" ht="15.75" customHeight="1" x14ac:dyDescent="0.25">
      <c r="A2" s="564" t="s">
        <v>423</v>
      </c>
      <c r="B2" s="544">
        <v>2013</v>
      </c>
      <c r="C2" s="544"/>
      <c r="D2" s="544">
        <v>2014</v>
      </c>
      <c r="E2" s="544"/>
      <c r="F2" s="544">
        <v>2015</v>
      </c>
      <c r="G2" s="544"/>
    </row>
    <row r="3" spans="1:7" x14ac:dyDescent="0.25">
      <c r="A3" s="565"/>
      <c r="B3" s="79" t="s">
        <v>422</v>
      </c>
      <c r="C3" s="79" t="s">
        <v>421</v>
      </c>
      <c r="D3" s="79" t="s">
        <v>422</v>
      </c>
      <c r="E3" s="79" t="s">
        <v>421</v>
      </c>
      <c r="F3" s="79" t="s">
        <v>422</v>
      </c>
      <c r="G3" s="79" t="s">
        <v>421</v>
      </c>
    </row>
    <row r="4" spans="1:7" x14ac:dyDescent="0.25">
      <c r="A4" s="250" t="s">
        <v>420</v>
      </c>
      <c r="B4" s="179">
        <v>233309</v>
      </c>
      <c r="C4" s="4">
        <v>33.549848290936282</v>
      </c>
      <c r="D4" s="179">
        <v>240308</v>
      </c>
      <c r="E4" s="4">
        <v>30.958948229549804</v>
      </c>
      <c r="F4" s="179">
        <v>242823</v>
      </c>
      <c r="G4" s="4">
        <f t="shared" ref="G4:G13" si="0">(F4/SUM($F$4:$F$16))*100</f>
        <v>31.357976543149292</v>
      </c>
    </row>
    <row r="5" spans="1:7" x14ac:dyDescent="0.25">
      <c r="A5" s="375" t="s">
        <v>419</v>
      </c>
      <c r="B5" s="179">
        <v>124747</v>
      </c>
      <c r="C5" s="4">
        <v>17.938626134222975</v>
      </c>
      <c r="D5" s="179">
        <v>124920</v>
      </c>
      <c r="E5" s="4">
        <v>16.09347925510329</v>
      </c>
      <c r="F5" s="179">
        <v>120388</v>
      </c>
      <c r="G5" s="4">
        <f t="shared" si="0"/>
        <v>15.546814264203379</v>
      </c>
    </row>
    <row r="6" spans="1:7" x14ac:dyDescent="0.25">
      <c r="A6" s="375" t="s">
        <v>418</v>
      </c>
      <c r="B6" s="179">
        <v>97349</v>
      </c>
      <c r="C6" s="4">
        <v>13.998792079492672</v>
      </c>
      <c r="D6" s="179">
        <v>154324</v>
      </c>
      <c r="E6" s="4">
        <v>19.881604967695807</v>
      </c>
      <c r="F6" s="179">
        <v>144443</v>
      </c>
      <c r="G6" s="4">
        <f t="shared" si="0"/>
        <v>18.653258570325352</v>
      </c>
    </row>
    <row r="7" spans="1:7" ht="24" x14ac:dyDescent="0.25">
      <c r="A7" s="375" t="s">
        <v>417</v>
      </c>
      <c r="B7" s="179">
        <v>72952</v>
      </c>
      <c r="C7" s="4">
        <v>10.490502006010843</v>
      </c>
      <c r="D7" s="179">
        <v>77329</v>
      </c>
      <c r="E7" s="4">
        <v>9.9623171415136262</v>
      </c>
      <c r="F7" s="179">
        <v>77963</v>
      </c>
      <c r="G7" s="4">
        <f t="shared" si="0"/>
        <v>10.068082204871647</v>
      </c>
    </row>
    <row r="8" spans="1:7" x14ac:dyDescent="0.25">
      <c r="A8" s="375" t="s">
        <v>416</v>
      </c>
      <c r="B8" s="179">
        <v>58883</v>
      </c>
      <c r="C8" s="4">
        <v>8.4673789562991608</v>
      </c>
      <c r="D8" s="179">
        <v>58883</v>
      </c>
      <c r="E8" s="4">
        <v>7.5859136965917955</v>
      </c>
      <c r="F8" s="179">
        <v>58883</v>
      </c>
      <c r="G8" s="4">
        <f t="shared" si="0"/>
        <v>7.6041055945699529</v>
      </c>
    </row>
    <row r="9" spans="1:7" x14ac:dyDescent="0.25">
      <c r="A9" s="375" t="s">
        <v>415</v>
      </c>
      <c r="B9" s="179">
        <v>55106</v>
      </c>
      <c r="C9" s="4">
        <v>7.9242461281833734</v>
      </c>
      <c r="D9" s="179">
        <v>60473</v>
      </c>
      <c r="E9" s="4">
        <v>7.7907538504151557</v>
      </c>
      <c r="F9" s="179">
        <v>62579</v>
      </c>
      <c r="G9" s="4">
        <f t="shared" si="0"/>
        <v>8.0814042083894027</v>
      </c>
    </row>
    <row r="10" spans="1:7" x14ac:dyDescent="0.25">
      <c r="A10" s="375" t="s">
        <v>414</v>
      </c>
      <c r="B10" s="179">
        <v>17328</v>
      </c>
      <c r="C10" s="4">
        <v>2.4917674465423278</v>
      </c>
      <c r="D10" s="179">
        <v>20794</v>
      </c>
      <c r="E10" s="4">
        <v>2.6788969550962038</v>
      </c>
      <c r="F10" s="179">
        <v>24341</v>
      </c>
      <c r="G10" s="4">
        <f t="shared" si="0"/>
        <v>3.1433781274294317</v>
      </c>
    </row>
    <row r="11" spans="1:7" x14ac:dyDescent="0.25">
      <c r="A11" s="375" t="s">
        <v>413</v>
      </c>
      <c r="B11" s="179">
        <v>14305</v>
      </c>
      <c r="C11" s="4">
        <v>2.0570598639651427</v>
      </c>
      <c r="D11" s="179">
        <v>16413</v>
      </c>
      <c r="E11" s="4">
        <v>2.1144914746558623</v>
      </c>
      <c r="F11" s="179">
        <v>17714</v>
      </c>
      <c r="G11" s="4">
        <f t="shared" si="0"/>
        <v>2.2875724148262173</v>
      </c>
    </row>
    <row r="12" spans="1:7" x14ac:dyDescent="0.25">
      <c r="A12" s="375" t="s">
        <v>412</v>
      </c>
      <c r="B12" s="179">
        <v>8163</v>
      </c>
      <c r="C12" s="4">
        <v>1.1738398930127549</v>
      </c>
      <c r="D12" s="179">
        <v>8207</v>
      </c>
      <c r="E12" s="4">
        <v>1.0573101524706428</v>
      </c>
      <c r="F12" s="179">
        <v>8423</v>
      </c>
      <c r="G12" s="4">
        <f t="shared" si="0"/>
        <v>1.0877397792752188</v>
      </c>
    </row>
    <row r="13" spans="1:7" x14ac:dyDescent="0.25">
      <c r="A13" s="375" t="s">
        <v>411</v>
      </c>
      <c r="B13" s="179">
        <v>4284</v>
      </c>
      <c r="C13" s="4">
        <v>0.61603945873657273</v>
      </c>
      <c r="D13" s="179">
        <v>5489</v>
      </c>
      <c r="E13" s="4">
        <v>0.70714943668957697</v>
      </c>
      <c r="F13" s="179">
        <v>6618</v>
      </c>
      <c r="G13" s="4">
        <f t="shared" si="0"/>
        <v>0.85464345948514775</v>
      </c>
    </row>
    <row r="14" spans="1:7" x14ac:dyDescent="0.25">
      <c r="A14" s="375" t="s">
        <v>410</v>
      </c>
      <c r="B14" s="179">
        <v>5941</v>
      </c>
      <c r="C14" s="4">
        <v>0.44693058771084682</v>
      </c>
      <c r="D14" s="179">
        <v>5941</v>
      </c>
      <c r="E14" s="4">
        <v>0.52047435311092927</v>
      </c>
      <c r="F14" s="179">
        <v>7024</v>
      </c>
      <c r="G14" s="4">
        <v>0.91078956274580225</v>
      </c>
    </row>
    <row r="15" spans="1:7" x14ac:dyDescent="0.25">
      <c r="A15" s="375" t="s">
        <v>409</v>
      </c>
      <c r="B15" s="179">
        <v>2396</v>
      </c>
      <c r="C15" s="4">
        <v>0.34454494470887675</v>
      </c>
      <c r="D15" s="179">
        <v>2403</v>
      </c>
      <c r="E15" s="4">
        <v>0.30957917587266415</v>
      </c>
      <c r="F15" s="179">
        <v>2414</v>
      </c>
      <c r="G15" s="4">
        <f>(F15/SUM($F$4:$F$16))*100</f>
        <v>0.31174211411259389</v>
      </c>
    </row>
    <row r="16" spans="1:7" ht="24" x14ac:dyDescent="0.25">
      <c r="A16" s="375" t="s">
        <v>408</v>
      </c>
      <c r="B16" s="179">
        <v>647</v>
      </c>
      <c r="C16" s="4">
        <v>9.3038639076228419E-2</v>
      </c>
      <c r="D16" s="179">
        <v>731</v>
      </c>
      <c r="E16" s="4">
        <v>9.4174938644576572E-2</v>
      </c>
      <c r="F16" s="179">
        <v>745</v>
      </c>
      <c r="G16" s="4">
        <f>(F16/SUM($F$4:$F$16))*100</f>
        <v>9.6208730328865968E-2</v>
      </c>
    </row>
    <row r="17" spans="1:7" x14ac:dyDescent="0.25">
      <c r="A17" s="374" t="s">
        <v>201</v>
      </c>
      <c r="B17" s="373">
        <v>695410</v>
      </c>
      <c r="C17" s="373">
        <v>100</v>
      </c>
      <c r="D17" s="373">
        <v>776215</v>
      </c>
      <c r="E17" s="373">
        <v>100</v>
      </c>
      <c r="F17" s="373">
        <f>SUM(F4:F16)</f>
        <v>774358</v>
      </c>
      <c r="G17" s="10">
        <f>SUM(G4:G16)</f>
        <v>100.0037155737123</v>
      </c>
    </row>
    <row r="18" spans="1:7" ht="55.5" customHeight="1" x14ac:dyDescent="0.25">
      <c r="A18" s="493" t="s">
        <v>407</v>
      </c>
      <c r="B18" s="493"/>
      <c r="C18" s="493"/>
      <c r="D18" s="493"/>
      <c r="E18" s="493"/>
      <c r="F18" s="493"/>
      <c r="G18" s="493"/>
    </row>
  </sheetData>
  <mergeCells count="6">
    <mergeCell ref="A18:G18"/>
    <mergeCell ref="A1:G1"/>
    <mergeCell ref="A2:A3"/>
    <mergeCell ref="B2:C2"/>
    <mergeCell ref="D2:E2"/>
    <mergeCell ref="F2:G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1"/>
    </sheetView>
  </sheetViews>
  <sheetFormatPr baseColWidth="10" defaultRowHeight="15" x14ac:dyDescent="0.25"/>
  <cols>
    <col min="1" max="1" width="47.85546875" customWidth="1"/>
    <col min="2" max="4" width="9.28515625" customWidth="1"/>
  </cols>
  <sheetData>
    <row r="1" spans="1:4" ht="38.25" customHeight="1" x14ac:dyDescent="0.25">
      <c r="A1" s="454" t="s">
        <v>429</v>
      </c>
      <c r="B1" s="454"/>
      <c r="C1" s="454"/>
      <c r="D1" s="454"/>
    </row>
    <row r="2" spans="1:4" x14ac:dyDescent="0.25">
      <c r="A2" s="78" t="s">
        <v>148</v>
      </c>
      <c r="B2" s="79">
        <v>2013</v>
      </c>
      <c r="C2" s="79">
        <v>2014</v>
      </c>
      <c r="D2" s="79">
        <v>2015</v>
      </c>
    </row>
    <row r="3" spans="1:4" x14ac:dyDescent="0.25">
      <c r="A3" s="326" t="s">
        <v>428</v>
      </c>
      <c r="B3" s="20">
        <v>14416</v>
      </c>
      <c r="C3" s="20">
        <v>14054</v>
      </c>
      <c r="D3" s="20">
        <v>14477</v>
      </c>
    </row>
    <row r="4" spans="1:4" x14ac:dyDescent="0.25">
      <c r="A4" s="326" t="s">
        <v>419</v>
      </c>
      <c r="B4" s="20">
        <v>770</v>
      </c>
      <c r="C4" s="20">
        <v>797</v>
      </c>
      <c r="D4" s="20">
        <v>958</v>
      </c>
    </row>
    <row r="5" spans="1:4" x14ac:dyDescent="0.25">
      <c r="A5" s="326" t="s">
        <v>415</v>
      </c>
      <c r="B5" s="20">
        <v>4456</v>
      </c>
      <c r="C5" s="20">
        <v>4237</v>
      </c>
      <c r="D5" s="20">
        <v>4724</v>
      </c>
    </row>
    <row r="6" spans="1:4" x14ac:dyDescent="0.25">
      <c r="A6" s="326" t="s">
        <v>427</v>
      </c>
      <c r="B6" s="20">
        <v>1437</v>
      </c>
      <c r="C6" s="20">
        <v>1604</v>
      </c>
      <c r="D6" s="20">
        <v>4111</v>
      </c>
    </row>
    <row r="7" spans="1:4" x14ac:dyDescent="0.25">
      <c r="A7" s="326" t="s">
        <v>426</v>
      </c>
      <c r="B7" s="20">
        <v>1762</v>
      </c>
      <c r="C7" s="20">
        <v>1856</v>
      </c>
      <c r="D7" s="20">
        <v>1962</v>
      </c>
    </row>
    <row r="8" spans="1:4" x14ac:dyDescent="0.25">
      <c r="A8" s="376" t="s">
        <v>201</v>
      </c>
      <c r="B8" s="44">
        <v>22841</v>
      </c>
      <c r="C8" s="44">
        <v>22548</v>
      </c>
      <c r="D8" s="44">
        <v>26233</v>
      </c>
    </row>
    <row r="9" spans="1:4" ht="51" customHeight="1" x14ac:dyDescent="0.25">
      <c r="A9" s="546" t="s">
        <v>425</v>
      </c>
      <c r="B9" s="546"/>
      <c r="C9" s="546"/>
      <c r="D9" s="546"/>
    </row>
  </sheetData>
  <mergeCells count="2">
    <mergeCell ref="A1:D1"/>
    <mergeCell ref="A9:D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C1"/>
    </sheetView>
  </sheetViews>
  <sheetFormatPr baseColWidth="10" defaultRowHeight="15" x14ac:dyDescent="0.25"/>
  <sheetData>
    <row r="1" spans="1:3" ht="68.25" customHeight="1" x14ac:dyDescent="0.25">
      <c r="A1" s="429" t="s">
        <v>28</v>
      </c>
      <c r="B1" s="429"/>
      <c r="C1" s="429"/>
    </row>
    <row r="2" spans="1:3" ht="38.25" x14ac:dyDescent="0.25">
      <c r="A2" s="30" t="s">
        <v>1</v>
      </c>
      <c r="B2" s="30" t="s">
        <v>29</v>
      </c>
      <c r="C2" s="31" t="s">
        <v>30</v>
      </c>
    </row>
    <row r="3" spans="1:3" x14ac:dyDescent="0.25">
      <c r="A3" s="40">
        <v>1993</v>
      </c>
      <c r="B3" s="20">
        <v>8132915.1260000002</v>
      </c>
      <c r="C3" s="41" t="s">
        <v>31</v>
      </c>
    </row>
    <row r="4" spans="1:3" x14ac:dyDescent="0.25">
      <c r="A4" s="40">
        <v>1994</v>
      </c>
      <c r="B4" s="20">
        <v>8517386.9330000002</v>
      </c>
      <c r="C4" s="41">
        <f>(((B4/B3)*100)-100)</f>
        <v>4.7273554567277785</v>
      </c>
    </row>
    <row r="5" spans="1:3" x14ac:dyDescent="0.25">
      <c r="A5" s="40">
        <v>1995</v>
      </c>
      <c r="B5" s="20">
        <v>8026897.233</v>
      </c>
      <c r="C5" s="41">
        <f t="shared" ref="C5:C25" si="0">(((B5/B4)*100)-100)</f>
        <v>-5.7586875394803627</v>
      </c>
    </row>
    <row r="6" spans="1:3" x14ac:dyDescent="0.25">
      <c r="A6" s="40">
        <v>1996</v>
      </c>
      <c r="B6" s="20">
        <v>8498458.7760000005</v>
      </c>
      <c r="C6" s="41">
        <f t="shared" si="0"/>
        <v>5.8747674140055892</v>
      </c>
    </row>
    <row r="7" spans="1:3" x14ac:dyDescent="0.25">
      <c r="A7" s="40">
        <v>1997</v>
      </c>
      <c r="B7" s="20">
        <v>9090197.2029999997</v>
      </c>
      <c r="C7" s="41">
        <f t="shared" si="0"/>
        <v>6.9628910676262024</v>
      </c>
    </row>
    <row r="8" spans="1:3" x14ac:dyDescent="0.25">
      <c r="A8" s="40">
        <v>1998</v>
      </c>
      <c r="B8" s="20">
        <v>9517603.8780000005</v>
      </c>
      <c r="C8" s="41">
        <f t="shared" si="0"/>
        <v>4.701841615261614</v>
      </c>
    </row>
    <row r="9" spans="1:3" x14ac:dyDescent="0.25">
      <c r="A9" s="40">
        <v>1999</v>
      </c>
      <c r="B9" s="20">
        <v>9771439.6229999997</v>
      </c>
      <c r="C9" s="41">
        <f t="shared" si="0"/>
        <v>2.6670131290790664</v>
      </c>
    </row>
    <row r="10" spans="1:3" x14ac:dyDescent="0.25">
      <c r="A10" s="40">
        <v>2000</v>
      </c>
      <c r="B10" s="20">
        <v>10288981.699999999</v>
      </c>
      <c r="C10" s="41">
        <f t="shared" si="0"/>
        <v>5.296477253789817</v>
      </c>
    </row>
    <row r="11" spans="1:3" x14ac:dyDescent="0.25">
      <c r="A11" s="40">
        <v>2001</v>
      </c>
      <c r="B11" s="20">
        <v>10226682.439999999</v>
      </c>
      <c r="C11" s="41">
        <f t="shared" si="0"/>
        <v>-0.60549490529271566</v>
      </c>
    </row>
    <row r="12" spans="1:3" x14ac:dyDescent="0.25">
      <c r="A12" s="40">
        <v>2002</v>
      </c>
      <c r="B12" s="20">
        <v>10240173.289999999</v>
      </c>
      <c r="C12" s="41">
        <f t="shared" si="0"/>
        <v>0.13191814725010431</v>
      </c>
    </row>
    <row r="13" spans="1:3" x14ac:dyDescent="0.25">
      <c r="A13" s="40">
        <v>2003</v>
      </c>
      <c r="B13" s="20">
        <v>10385857.078</v>
      </c>
      <c r="C13" s="41">
        <f t="shared" si="0"/>
        <v>1.4226691665683688</v>
      </c>
    </row>
    <row r="14" spans="1:3" x14ac:dyDescent="0.25">
      <c r="A14" s="40">
        <v>2004</v>
      </c>
      <c r="B14" s="20">
        <v>10832003.966</v>
      </c>
      <c r="C14" s="41">
        <f t="shared" si="0"/>
        <v>4.2957156510949659</v>
      </c>
    </row>
    <row r="15" spans="1:3" x14ac:dyDescent="0.25">
      <c r="A15" s="40">
        <v>2005</v>
      </c>
      <c r="B15" s="20">
        <v>11160492.606000001</v>
      </c>
      <c r="C15" s="41">
        <f t="shared" si="0"/>
        <v>3.032574960562016</v>
      </c>
    </row>
    <row r="16" spans="1:3" x14ac:dyDescent="0.25">
      <c r="A16" s="40">
        <v>2006</v>
      </c>
      <c r="B16" s="20">
        <v>11718671.739</v>
      </c>
      <c r="C16" s="41">
        <f t="shared" si="0"/>
        <v>5.0013843716890847</v>
      </c>
    </row>
    <row r="17" spans="1:5" x14ac:dyDescent="0.25">
      <c r="A17" s="40">
        <v>2007</v>
      </c>
      <c r="B17" s="20">
        <v>12087601.943</v>
      </c>
      <c r="C17" s="41">
        <f t="shared" si="0"/>
        <v>3.1482254321724099</v>
      </c>
    </row>
    <row r="18" spans="1:5" x14ac:dyDescent="0.25">
      <c r="A18" s="40">
        <v>2008</v>
      </c>
      <c r="B18" s="20">
        <v>12256863.469000001</v>
      </c>
      <c r="C18" s="41">
        <f t="shared" si="0"/>
        <v>1.4002903702336198</v>
      </c>
    </row>
    <row r="19" spans="1:5" x14ac:dyDescent="0.25">
      <c r="A19" s="40">
        <v>2009</v>
      </c>
      <c r="B19" s="20">
        <v>11680749.352</v>
      </c>
      <c r="C19" s="41">
        <f t="shared" si="0"/>
        <v>-4.700338862851055</v>
      </c>
    </row>
    <row r="20" spans="1:5" x14ac:dyDescent="0.25">
      <c r="A20" s="40">
        <v>2010</v>
      </c>
      <c r="B20" s="20">
        <v>12277658.829</v>
      </c>
      <c r="C20" s="41">
        <f t="shared" si="0"/>
        <v>5.1101984899435848</v>
      </c>
    </row>
    <row r="21" spans="1:5" x14ac:dyDescent="0.25">
      <c r="A21" s="40">
        <v>2011</v>
      </c>
      <c r="B21" s="20">
        <v>12774242.721999999</v>
      </c>
      <c r="C21" s="41">
        <f t="shared" si="0"/>
        <v>4.0446138788859543</v>
      </c>
    </row>
    <row r="22" spans="1:5" x14ac:dyDescent="0.25">
      <c r="A22" s="40">
        <v>2012</v>
      </c>
      <c r="B22" s="20">
        <v>13287534.005000001</v>
      </c>
      <c r="C22" s="41">
        <f t="shared" si="0"/>
        <v>4.0181738688588098</v>
      </c>
    </row>
    <row r="23" spans="1:5" x14ac:dyDescent="0.25">
      <c r="A23" s="40">
        <v>2013</v>
      </c>
      <c r="B23" s="20">
        <v>13466299.494000001</v>
      </c>
      <c r="C23" s="41">
        <f t="shared" si="0"/>
        <v>1.3453624196388319</v>
      </c>
    </row>
    <row r="24" spans="1:5" x14ac:dyDescent="0.25">
      <c r="A24" s="42">
        <v>2014</v>
      </c>
      <c r="B24" s="20">
        <v>13769333.848999999</v>
      </c>
      <c r="C24" s="41">
        <f t="shared" si="0"/>
        <v>2.2503164669330147</v>
      </c>
    </row>
    <row r="25" spans="1:5" x14ac:dyDescent="0.25">
      <c r="A25" s="43">
        <v>2015</v>
      </c>
      <c r="B25" s="44">
        <v>14120020.878</v>
      </c>
      <c r="C25" s="45">
        <f t="shared" si="0"/>
        <v>2.5468699709497571</v>
      </c>
    </row>
    <row r="26" spans="1:5" ht="31.5" customHeight="1" x14ac:dyDescent="0.25">
      <c r="A26" s="440" t="s">
        <v>32</v>
      </c>
      <c r="B26" s="440"/>
      <c r="C26" s="440"/>
      <c r="E26" s="46"/>
    </row>
    <row r="27" spans="1:5" ht="74.25" customHeight="1" x14ac:dyDescent="0.25">
      <c r="A27" s="440" t="s">
        <v>33</v>
      </c>
      <c r="B27" s="440"/>
      <c r="C27" s="440"/>
    </row>
  </sheetData>
  <mergeCells count="3">
    <mergeCell ref="A1:C1"/>
    <mergeCell ref="A26:C26"/>
    <mergeCell ref="A27:C27"/>
  </mergeCell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1"/>
    </sheetView>
  </sheetViews>
  <sheetFormatPr baseColWidth="10" defaultRowHeight="15" x14ac:dyDescent="0.25"/>
  <cols>
    <col min="1" max="1" width="39.42578125" bestFit="1" customWidth="1"/>
    <col min="2" max="4" width="9.5703125" customWidth="1"/>
  </cols>
  <sheetData>
    <row r="1" spans="1:4" ht="40.5" customHeight="1" x14ac:dyDescent="0.25">
      <c r="A1" s="454" t="s">
        <v>438</v>
      </c>
      <c r="B1" s="454"/>
      <c r="C1" s="454"/>
      <c r="D1" s="454"/>
    </row>
    <row r="2" spans="1:4" x14ac:dyDescent="0.25">
      <c r="A2" s="78" t="s">
        <v>148</v>
      </c>
      <c r="B2" s="79">
        <v>2013</v>
      </c>
      <c r="C2" s="79">
        <v>2014</v>
      </c>
      <c r="D2" s="79">
        <v>2015</v>
      </c>
    </row>
    <row r="3" spans="1:4" x14ac:dyDescent="0.25">
      <c r="A3" s="326" t="s">
        <v>437</v>
      </c>
      <c r="B3" s="20">
        <v>76539</v>
      </c>
      <c r="C3" s="20">
        <v>76445</v>
      </c>
      <c r="D3" s="20">
        <v>76592</v>
      </c>
    </row>
    <row r="4" spans="1:4" x14ac:dyDescent="0.25">
      <c r="A4" s="326" t="s">
        <v>436</v>
      </c>
      <c r="B4" s="20">
        <v>38484</v>
      </c>
      <c r="C4" s="20">
        <v>38616</v>
      </c>
      <c r="D4" s="20">
        <v>39212</v>
      </c>
    </row>
    <row r="5" spans="1:4" ht="24" x14ac:dyDescent="0.25">
      <c r="A5" s="326" t="s">
        <v>435</v>
      </c>
      <c r="B5" s="20">
        <v>12417</v>
      </c>
      <c r="C5" s="20">
        <v>10372</v>
      </c>
      <c r="D5" s="20">
        <v>11190</v>
      </c>
    </row>
    <row r="6" spans="1:4" x14ac:dyDescent="0.25">
      <c r="A6" s="326" t="s">
        <v>434</v>
      </c>
      <c r="B6" s="20">
        <v>5365</v>
      </c>
      <c r="C6" s="20">
        <v>5242</v>
      </c>
      <c r="D6" s="20">
        <v>5273</v>
      </c>
    </row>
    <row r="7" spans="1:4" ht="24" x14ac:dyDescent="0.25">
      <c r="A7" s="326" t="s">
        <v>433</v>
      </c>
      <c r="B7" s="20">
        <v>8272</v>
      </c>
      <c r="C7" s="20">
        <v>8364</v>
      </c>
      <c r="D7" s="20">
        <v>8743</v>
      </c>
    </row>
    <row r="8" spans="1:4" x14ac:dyDescent="0.25">
      <c r="A8" s="326" t="s">
        <v>432</v>
      </c>
      <c r="B8" s="20">
        <v>551</v>
      </c>
      <c r="C8" s="20">
        <v>551</v>
      </c>
      <c r="D8" s="20">
        <v>543</v>
      </c>
    </row>
    <row r="9" spans="1:4" x14ac:dyDescent="0.25">
      <c r="A9" s="326" t="s">
        <v>431</v>
      </c>
      <c r="B9" s="20">
        <v>379</v>
      </c>
      <c r="C9" s="20">
        <v>374</v>
      </c>
      <c r="D9" s="20">
        <v>382</v>
      </c>
    </row>
    <row r="10" spans="1:4" x14ac:dyDescent="0.25">
      <c r="A10" s="376" t="s">
        <v>201</v>
      </c>
      <c r="B10" s="44">
        <v>142007</v>
      </c>
      <c r="C10" s="44">
        <v>139964</v>
      </c>
      <c r="D10" s="44">
        <v>141935</v>
      </c>
    </row>
    <row r="11" spans="1:4" ht="69" customHeight="1" x14ac:dyDescent="0.25">
      <c r="A11" s="546" t="s">
        <v>430</v>
      </c>
      <c r="B11" s="546"/>
      <c r="C11" s="546"/>
      <c r="D11" s="546"/>
    </row>
  </sheetData>
  <mergeCells count="2">
    <mergeCell ref="A1:D1"/>
    <mergeCell ref="A11:D1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D1"/>
    </sheetView>
  </sheetViews>
  <sheetFormatPr baseColWidth="10" defaultRowHeight="14.25" x14ac:dyDescent="0.2"/>
  <cols>
    <col min="1" max="1" width="11.42578125" style="156"/>
    <col min="2" max="2" width="19.140625" style="156" customWidth="1"/>
    <col min="3" max="3" width="17.28515625" style="156" customWidth="1"/>
    <col min="4" max="4" width="25" style="156" customWidth="1"/>
    <col min="5" max="16384" width="11.42578125" style="156"/>
  </cols>
  <sheetData>
    <row r="1" spans="1:4" ht="40.5" customHeight="1" x14ac:dyDescent="0.2">
      <c r="A1" s="454" t="s">
        <v>444</v>
      </c>
      <c r="B1" s="454"/>
      <c r="C1" s="454"/>
      <c r="D1" s="454"/>
    </row>
    <row r="2" spans="1:4" s="251" customFormat="1" ht="32.25" customHeight="1" x14ac:dyDescent="0.2">
      <c r="A2" s="78" t="s">
        <v>1</v>
      </c>
      <c r="B2" s="79" t="s">
        <v>443</v>
      </c>
      <c r="C2" s="378" t="s">
        <v>442</v>
      </c>
      <c r="D2" s="1" t="s">
        <v>441</v>
      </c>
    </row>
    <row r="3" spans="1:4" x14ac:dyDescent="0.2">
      <c r="A3" s="82">
        <v>1999</v>
      </c>
      <c r="B3" s="20">
        <v>5539866.3337500002</v>
      </c>
      <c r="C3" s="20">
        <v>133181.57703109327</v>
      </c>
      <c r="D3" s="183">
        <v>2.4040575892548857</v>
      </c>
    </row>
    <row r="4" spans="1:4" x14ac:dyDescent="0.2">
      <c r="A4" s="82">
        <v>2000</v>
      </c>
      <c r="B4" s="20">
        <v>6464301.7189999996</v>
      </c>
      <c r="C4" s="20">
        <v>173198.86798451742</v>
      </c>
      <c r="D4" s="183">
        <v>2.6793128711094654</v>
      </c>
    </row>
    <row r="5" spans="1:4" x14ac:dyDescent="0.2">
      <c r="A5" s="82">
        <v>2001</v>
      </c>
      <c r="B5" s="20">
        <v>6770398.4795000004</v>
      </c>
      <c r="C5" s="20">
        <v>280596.61489344633</v>
      </c>
      <c r="D5" s="183">
        <v>4.1444623347216725</v>
      </c>
    </row>
    <row r="6" spans="1:4" x14ac:dyDescent="0.2">
      <c r="A6" s="82">
        <v>2002</v>
      </c>
      <c r="B6" s="20">
        <v>7160498.6555000003</v>
      </c>
      <c r="C6" s="20">
        <v>232576.85348127072</v>
      </c>
      <c r="D6" s="183">
        <v>3.2480538670673131</v>
      </c>
    </row>
    <row r="7" spans="1:4" x14ac:dyDescent="0.2">
      <c r="A7" s="82">
        <v>2003</v>
      </c>
      <c r="B7" s="20">
        <v>7695623.5730000008</v>
      </c>
      <c r="C7" s="20">
        <v>196630.70428446954</v>
      </c>
      <c r="D7" s="183">
        <v>2.5550977437922757</v>
      </c>
    </row>
    <row r="8" spans="1:4" x14ac:dyDescent="0.2">
      <c r="A8" s="82">
        <v>2004</v>
      </c>
      <c r="B8" s="20">
        <v>8693240.0025000013</v>
      </c>
      <c r="C8" s="20">
        <v>281200.4319625948</v>
      </c>
      <c r="D8" s="183">
        <v>3.2347022730504071</v>
      </c>
    </row>
    <row r="9" spans="1:4" x14ac:dyDescent="0.2">
      <c r="A9" s="82">
        <v>2005</v>
      </c>
      <c r="B9" s="20">
        <v>9441350.1370000001</v>
      </c>
      <c r="C9" s="20">
        <v>282812.09044382785</v>
      </c>
      <c r="D9" s="183">
        <v>2.9954623686236017</v>
      </c>
    </row>
    <row r="10" spans="1:4" x14ac:dyDescent="0.2">
      <c r="A10" s="82">
        <v>2006</v>
      </c>
      <c r="B10" s="20">
        <v>10538114.504999999</v>
      </c>
      <c r="C10" s="20">
        <v>230169.83702666088</v>
      </c>
      <c r="D10" s="183">
        <v>2.1841652690094859</v>
      </c>
    </row>
    <row r="11" spans="1:4" x14ac:dyDescent="0.2">
      <c r="A11" s="82">
        <v>2007</v>
      </c>
      <c r="B11" s="20">
        <v>11403263.2925</v>
      </c>
      <c r="C11" s="20">
        <v>354128.88346142182</v>
      </c>
      <c r="D11" s="183">
        <v>3.1055047522610013</v>
      </c>
    </row>
    <row r="12" spans="1:4" x14ac:dyDescent="0.2">
      <c r="A12" s="82">
        <v>2008</v>
      </c>
      <c r="B12" s="20">
        <v>12256863.469999999</v>
      </c>
      <c r="C12" s="20">
        <v>324044.69489289523</v>
      </c>
      <c r="D12" s="183">
        <v>2.6437815488932364</v>
      </c>
    </row>
    <row r="13" spans="1:4" x14ac:dyDescent="0.2">
      <c r="A13" s="82">
        <v>2009</v>
      </c>
      <c r="B13" s="20">
        <v>12093889.912500001</v>
      </c>
      <c r="C13" s="20">
        <v>241614.45781695007</v>
      </c>
      <c r="D13" s="183">
        <v>1.9978225332382284</v>
      </c>
    </row>
    <row r="14" spans="1:4" x14ac:dyDescent="0.2">
      <c r="A14" s="82">
        <v>2010</v>
      </c>
      <c r="B14" s="20">
        <v>13282061.035</v>
      </c>
      <c r="C14" s="20">
        <v>333792.60141589586</v>
      </c>
      <c r="D14" s="183">
        <v>2.5131084741766196</v>
      </c>
    </row>
    <row r="15" spans="1:4" x14ac:dyDescent="0.2">
      <c r="A15" s="82">
        <v>2011</v>
      </c>
      <c r="B15" s="20">
        <v>14550013.914999999</v>
      </c>
      <c r="C15" s="20">
        <v>293961.08729816752</v>
      </c>
      <c r="D15" s="183">
        <v>2.0203491832754548</v>
      </c>
    </row>
    <row r="16" spans="1:4" x14ac:dyDescent="0.2">
      <c r="A16" s="82">
        <v>2012</v>
      </c>
      <c r="B16" s="20">
        <v>15626906.635</v>
      </c>
      <c r="C16" s="20">
        <v>269131.86882861092</v>
      </c>
      <c r="D16" s="183">
        <v>1.7222338055429929</v>
      </c>
    </row>
    <row r="17" spans="1:4" x14ac:dyDescent="0.2">
      <c r="A17" s="82">
        <v>2013</v>
      </c>
      <c r="B17" s="20">
        <v>16118030.635</v>
      </c>
      <c r="C17" s="20">
        <v>585543.03957570682</v>
      </c>
      <c r="D17" s="183">
        <v>3.6328448111037281</v>
      </c>
    </row>
    <row r="18" spans="1:4" x14ac:dyDescent="0.2">
      <c r="A18" s="82">
        <v>2014</v>
      </c>
      <c r="B18" s="20">
        <v>17256000.487500001</v>
      </c>
      <c r="C18" s="20">
        <v>341564.99342551763</v>
      </c>
      <c r="D18" s="183">
        <v>1.9793983760775993</v>
      </c>
    </row>
    <row r="19" spans="1:4" x14ac:dyDescent="0.2">
      <c r="A19" s="377">
        <v>2015</v>
      </c>
      <c r="B19" s="20">
        <v>18127177.522500001</v>
      </c>
      <c r="C19" s="20">
        <v>480949.76976620167</v>
      </c>
      <c r="D19" s="183">
        <v>2.6531972182058254</v>
      </c>
    </row>
    <row r="20" spans="1:4" ht="46.5" customHeight="1" x14ac:dyDescent="0.2">
      <c r="A20" s="493" t="s">
        <v>440</v>
      </c>
      <c r="B20" s="493"/>
      <c r="C20" s="493"/>
      <c r="D20" s="493"/>
    </row>
    <row r="21" spans="1:4" ht="123" customHeight="1" x14ac:dyDescent="0.2">
      <c r="A21" s="456" t="s">
        <v>439</v>
      </c>
      <c r="B21" s="566"/>
      <c r="C21" s="566"/>
      <c r="D21" s="566"/>
    </row>
  </sheetData>
  <mergeCells count="3">
    <mergeCell ref="A1:D1"/>
    <mergeCell ref="A20:D20"/>
    <mergeCell ref="A21:D21"/>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sqref="A1:I1"/>
    </sheetView>
  </sheetViews>
  <sheetFormatPr baseColWidth="10" defaultColWidth="10.85546875" defaultRowHeight="15" x14ac:dyDescent="0.25"/>
  <cols>
    <col min="1" max="1" width="8.7109375" style="379" customWidth="1"/>
    <col min="2" max="2" width="14.42578125" style="379" customWidth="1"/>
    <col min="3" max="6" width="16" style="379" customWidth="1"/>
    <col min="7" max="7" width="13.42578125" style="379" customWidth="1"/>
    <col min="8" max="8" width="14.7109375" style="379" customWidth="1"/>
    <col min="9" max="9" width="18.140625" style="380" customWidth="1"/>
    <col min="10" max="11" width="20.7109375" style="379" customWidth="1"/>
    <col min="12" max="16384" width="10.85546875" style="192"/>
  </cols>
  <sheetData>
    <row r="1" spans="1:19" ht="32.25" customHeight="1" x14ac:dyDescent="0.25">
      <c r="A1" s="568" t="s">
        <v>455</v>
      </c>
      <c r="B1" s="568"/>
      <c r="C1" s="568"/>
      <c r="D1" s="568"/>
      <c r="E1" s="568"/>
      <c r="F1" s="568"/>
      <c r="G1" s="568"/>
      <c r="H1" s="568"/>
      <c r="I1" s="568"/>
      <c r="J1" s="125"/>
      <c r="K1" s="125"/>
      <c r="L1" s="393"/>
      <c r="M1" s="393"/>
      <c r="N1" s="393"/>
      <c r="O1" s="393"/>
      <c r="P1" s="393"/>
      <c r="Q1" s="393"/>
      <c r="R1" s="393"/>
      <c r="S1" s="393"/>
    </row>
    <row r="2" spans="1:19" ht="21" customHeight="1" x14ac:dyDescent="0.25">
      <c r="A2" s="569" t="s">
        <v>1</v>
      </c>
      <c r="B2" s="571" t="s">
        <v>454</v>
      </c>
      <c r="C2" s="571"/>
      <c r="D2" s="571"/>
      <c r="E2" s="571"/>
      <c r="F2" s="571"/>
      <c r="G2" s="571"/>
      <c r="H2" s="569" t="s">
        <v>453</v>
      </c>
      <c r="I2" s="569" t="s">
        <v>452</v>
      </c>
      <c r="J2" s="125"/>
      <c r="K2" s="125"/>
      <c r="L2" s="393"/>
      <c r="M2" s="393"/>
      <c r="N2" s="393"/>
      <c r="O2" s="393"/>
      <c r="P2" s="393"/>
      <c r="Q2" s="393"/>
      <c r="R2" s="393"/>
      <c r="S2" s="393"/>
    </row>
    <row r="3" spans="1:19" ht="69.75" customHeight="1" x14ac:dyDescent="0.25">
      <c r="A3" s="570"/>
      <c r="B3" s="392" t="s">
        <v>451</v>
      </c>
      <c r="C3" s="392" t="s">
        <v>450</v>
      </c>
      <c r="D3" s="392" t="s">
        <v>449</v>
      </c>
      <c r="E3" s="392" t="s">
        <v>448</v>
      </c>
      <c r="F3" s="392" t="s">
        <v>447</v>
      </c>
      <c r="G3" s="392" t="s">
        <v>10</v>
      </c>
      <c r="H3" s="570"/>
      <c r="I3" s="570"/>
    </row>
    <row r="4" spans="1:19" x14ac:dyDescent="0.25">
      <c r="A4" s="390">
        <v>1990</v>
      </c>
      <c r="B4" s="388">
        <v>5163.3919999999998</v>
      </c>
      <c r="C4" s="388">
        <v>557.86699999999996</v>
      </c>
      <c r="D4" s="388">
        <v>525.06899999999996</v>
      </c>
      <c r="E4" s="159" t="s">
        <v>77</v>
      </c>
      <c r="F4" s="159" t="s">
        <v>77</v>
      </c>
      <c r="G4" s="388">
        <v>6246.3279999999995</v>
      </c>
      <c r="H4" s="388">
        <v>79317.27</v>
      </c>
      <c r="I4" s="387">
        <v>7.875117234872052</v>
      </c>
      <c r="J4" s="391"/>
    </row>
    <row r="5" spans="1:19" x14ac:dyDescent="0.25">
      <c r="A5" s="390">
        <v>1991</v>
      </c>
      <c r="B5" s="388">
        <v>6950.98</v>
      </c>
      <c r="C5" s="388">
        <v>920.8</v>
      </c>
      <c r="D5" s="388">
        <v>1128.0999999999999</v>
      </c>
      <c r="E5" s="159" t="s">
        <v>77</v>
      </c>
      <c r="F5" s="159" t="s">
        <v>77</v>
      </c>
      <c r="G5" s="388">
        <v>8999.8799999999992</v>
      </c>
      <c r="H5" s="388">
        <v>101641.46</v>
      </c>
      <c r="I5" s="387">
        <v>8.854536327990564</v>
      </c>
      <c r="J5" s="391"/>
    </row>
    <row r="6" spans="1:19" x14ac:dyDescent="0.25">
      <c r="A6" s="390">
        <v>1992</v>
      </c>
      <c r="B6" s="388">
        <v>12669.1</v>
      </c>
      <c r="C6" s="388">
        <v>1099.8</v>
      </c>
      <c r="D6" s="388">
        <v>2001.7</v>
      </c>
      <c r="E6" s="159" t="s">
        <v>77</v>
      </c>
      <c r="F6" s="159" t="s">
        <v>77</v>
      </c>
      <c r="G6" s="388">
        <v>15770.6</v>
      </c>
      <c r="H6" s="388">
        <v>126763.7</v>
      </c>
      <c r="I6" s="387">
        <v>12.440943266881607</v>
      </c>
      <c r="J6" s="391"/>
    </row>
    <row r="7" spans="1:19" x14ac:dyDescent="0.25">
      <c r="A7" s="390">
        <v>1993</v>
      </c>
      <c r="B7" s="388">
        <v>13568.517</v>
      </c>
      <c r="C7" s="388">
        <v>1020.2</v>
      </c>
      <c r="D7" s="388">
        <v>2554.1999999999998</v>
      </c>
      <c r="E7" s="159" t="s">
        <v>77</v>
      </c>
      <c r="F7" s="159" t="s">
        <v>77</v>
      </c>
      <c r="G7" s="388">
        <v>17142.917000000001</v>
      </c>
      <c r="H7" s="388">
        <v>143154.323</v>
      </c>
      <c r="I7" s="387">
        <v>11.975130503044607</v>
      </c>
      <c r="J7" s="391"/>
    </row>
    <row r="8" spans="1:19" x14ac:dyDescent="0.25">
      <c r="A8" s="390">
        <v>1994</v>
      </c>
      <c r="B8" s="388">
        <v>21776.904999999999</v>
      </c>
      <c r="C8" s="388">
        <v>1084.328</v>
      </c>
      <c r="D8" s="388">
        <v>3072.9029999999998</v>
      </c>
      <c r="E8" s="159" t="s">
        <v>77</v>
      </c>
      <c r="F8" s="159" t="s">
        <v>77</v>
      </c>
      <c r="G8" s="388">
        <v>25934.135999999999</v>
      </c>
      <c r="H8" s="388">
        <v>160317.47099999999</v>
      </c>
      <c r="I8" s="387">
        <v>16.17673721911444</v>
      </c>
      <c r="J8" s="391"/>
    </row>
    <row r="9" spans="1:19" x14ac:dyDescent="0.25">
      <c r="A9" s="390">
        <v>1995</v>
      </c>
      <c r="B9" s="388">
        <v>17329.169000000002</v>
      </c>
      <c r="C9" s="388">
        <v>668.40499999999997</v>
      </c>
      <c r="D9" s="388">
        <v>3079.8910000000001</v>
      </c>
      <c r="E9" s="159" t="s">
        <v>77</v>
      </c>
      <c r="F9" s="159" t="s">
        <v>77</v>
      </c>
      <c r="G9" s="388">
        <v>21077.465</v>
      </c>
      <c r="H9" s="388">
        <v>170305.66800000001</v>
      </c>
      <c r="I9" s="387">
        <v>12.376255733308888</v>
      </c>
      <c r="J9" s="381"/>
    </row>
    <row r="10" spans="1:19" x14ac:dyDescent="0.25">
      <c r="A10" s="390">
        <v>1996</v>
      </c>
      <c r="B10" s="388">
        <v>20412.032999999999</v>
      </c>
      <c r="C10" s="388">
        <v>10.625</v>
      </c>
      <c r="D10" s="388">
        <v>4214.2139999999999</v>
      </c>
      <c r="E10" s="159" t="s">
        <v>77</v>
      </c>
      <c r="F10" s="159" t="s">
        <v>77</v>
      </c>
      <c r="G10" s="388">
        <v>24636.871999999999</v>
      </c>
      <c r="H10" s="388">
        <v>226006.204</v>
      </c>
      <c r="I10" s="387">
        <v>10.900971550320804</v>
      </c>
      <c r="J10" s="381"/>
    </row>
    <row r="11" spans="1:19" x14ac:dyDescent="0.25">
      <c r="A11" s="390">
        <v>1997</v>
      </c>
      <c r="B11" s="388">
        <v>34383.737000000001</v>
      </c>
      <c r="C11" s="388">
        <v>849.06500000000005</v>
      </c>
      <c r="D11" s="388">
        <v>5743.7950000000001</v>
      </c>
      <c r="E11" s="159" t="s">
        <v>77</v>
      </c>
      <c r="F11" s="159" t="s">
        <v>77</v>
      </c>
      <c r="G11" s="388">
        <v>40976.597000000002</v>
      </c>
      <c r="H11" s="388">
        <v>312115.33</v>
      </c>
      <c r="I11" s="387">
        <v>13.128671699656664</v>
      </c>
      <c r="J11" s="381"/>
    </row>
    <row r="12" spans="1:19" x14ac:dyDescent="0.25">
      <c r="A12" s="390">
        <v>1998</v>
      </c>
      <c r="B12" s="388">
        <v>61620.896000000001</v>
      </c>
      <c r="C12" s="388">
        <v>2225.8180000000002</v>
      </c>
      <c r="D12" s="388">
        <v>6692.8940000000002</v>
      </c>
      <c r="E12" s="159" t="s">
        <v>77</v>
      </c>
      <c r="F12" s="159" t="s">
        <v>77</v>
      </c>
      <c r="G12" s="388">
        <v>70539.608000000007</v>
      </c>
      <c r="H12" s="388">
        <v>404225.20299999998</v>
      </c>
      <c r="I12" s="387">
        <v>17.450571482550536</v>
      </c>
      <c r="J12" s="381"/>
    </row>
    <row r="13" spans="1:19" x14ac:dyDescent="0.25">
      <c r="A13" s="390">
        <v>1999</v>
      </c>
      <c r="B13" s="388">
        <v>87461.096999999994</v>
      </c>
      <c r="C13" s="388">
        <v>3412.8919999999998</v>
      </c>
      <c r="D13" s="388">
        <v>7726.799</v>
      </c>
      <c r="E13" s="159" t="s">
        <v>77</v>
      </c>
      <c r="F13" s="159" t="s">
        <v>77</v>
      </c>
      <c r="G13" s="388">
        <v>98600.788</v>
      </c>
      <c r="H13" s="388">
        <v>521682.40600000002</v>
      </c>
      <c r="I13" s="387">
        <v>18.900539267946868</v>
      </c>
      <c r="J13" s="381"/>
    </row>
    <row r="14" spans="1:19" x14ac:dyDescent="0.25">
      <c r="A14" s="390">
        <v>2000</v>
      </c>
      <c r="B14" s="388">
        <v>66210.903000000006</v>
      </c>
      <c r="C14" s="388">
        <v>4618.6949999999997</v>
      </c>
      <c r="D14" s="388">
        <v>8437.4159999999993</v>
      </c>
      <c r="E14" s="159" t="s">
        <v>77</v>
      </c>
      <c r="F14" s="159" t="s">
        <v>77</v>
      </c>
      <c r="G14" s="388">
        <v>79267.013999999996</v>
      </c>
      <c r="H14" s="388">
        <v>581703.41700000002</v>
      </c>
      <c r="I14" s="387">
        <v>13.626705926673283</v>
      </c>
      <c r="J14" s="381"/>
    </row>
    <row r="15" spans="1:19" x14ac:dyDescent="0.25">
      <c r="A15" s="390">
        <v>2001</v>
      </c>
      <c r="B15" s="388">
        <v>87188.531000000003</v>
      </c>
      <c r="C15" s="388">
        <v>4609.366</v>
      </c>
      <c r="D15" s="388">
        <v>10377.9</v>
      </c>
      <c r="E15" s="159" t="s">
        <v>77</v>
      </c>
      <c r="F15" s="159" t="s">
        <v>77</v>
      </c>
      <c r="G15" s="388">
        <v>102175.79699999999</v>
      </c>
      <c r="H15" s="388">
        <v>654870.33400000003</v>
      </c>
      <c r="I15" s="387">
        <v>15.60244703343059</v>
      </c>
      <c r="J15" s="381"/>
    </row>
    <row r="16" spans="1:19" x14ac:dyDescent="0.25">
      <c r="A16" s="390">
        <v>2002</v>
      </c>
      <c r="B16" s="388">
        <v>112221.406</v>
      </c>
      <c r="C16" s="388">
        <v>4572.424</v>
      </c>
      <c r="D16" s="388">
        <v>11747.42</v>
      </c>
      <c r="E16" s="159" t="s">
        <v>77</v>
      </c>
      <c r="F16" s="159" t="s">
        <v>77</v>
      </c>
      <c r="G16" s="388">
        <v>128541.25</v>
      </c>
      <c r="H16" s="388">
        <v>728283.77399999998</v>
      </c>
      <c r="I16" s="387">
        <v>17.649885194339095</v>
      </c>
      <c r="J16" s="381"/>
    </row>
    <row r="17" spans="1:10" x14ac:dyDescent="0.25">
      <c r="A17" s="390">
        <v>2003</v>
      </c>
      <c r="B17" s="388">
        <v>87579.423999999999</v>
      </c>
      <c r="C17" s="388">
        <v>4432.2049999999999</v>
      </c>
      <c r="D17" s="388">
        <v>12385.413</v>
      </c>
      <c r="E17" s="159" t="s">
        <v>77</v>
      </c>
      <c r="F17" s="159" t="s">
        <v>77</v>
      </c>
      <c r="G17" s="388">
        <v>104397.042</v>
      </c>
      <c r="H17" s="388">
        <v>768045.32700000005</v>
      </c>
      <c r="I17" s="387">
        <v>13.592562617075854</v>
      </c>
      <c r="J17" s="381"/>
    </row>
    <row r="18" spans="1:10" x14ac:dyDescent="0.25">
      <c r="A18" s="390">
        <v>2004</v>
      </c>
      <c r="B18" s="388">
        <v>53334.430999999997</v>
      </c>
      <c r="C18" s="388">
        <v>5086.6170000000002</v>
      </c>
      <c r="D18" s="388">
        <v>13007.768</v>
      </c>
      <c r="E18" s="159" t="s">
        <v>77</v>
      </c>
      <c r="F18" s="159" t="s">
        <v>77</v>
      </c>
      <c r="G18" s="388">
        <v>71428.815999999992</v>
      </c>
      <c r="H18" s="388">
        <v>769385.78899999999</v>
      </c>
      <c r="I18" s="387">
        <v>9.283875140563584</v>
      </c>
      <c r="J18" s="381"/>
    </row>
    <row r="19" spans="1:10" x14ac:dyDescent="0.25">
      <c r="A19" s="390">
        <v>2005</v>
      </c>
      <c r="B19" s="388">
        <v>15186.414000000001</v>
      </c>
      <c r="C19" s="388">
        <v>5658.61</v>
      </c>
      <c r="D19" s="388">
        <v>14516.442999999999</v>
      </c>
      <c r="E19" s="159" t="s">
        <v>77</v>
      </c>
      <c r="F19" s="159" t="s">
        <v>77</v>
      </c>
      <c r="G19" s="388">
        <v>35361.467000000004</v>
      </c>
      <c r="H19" s="388">
        <v>810510.93299999996</v>
      </c>
      <c r="I19" s="387">
        <v>4.3628611978266809</v>
      </c>
      <c r="J19" s="381"/>
    </row>
    <row r="20" spans="1:10" x14ac:dyDescent="0.25">
      <c r="A20" s="390">
        <v>2006</v>
      </c>
      <c r="B20" s="388">
        <v>-42217.46</v>
      </c>
      <c r="C20" s="388">
        <v>5135.7370000000001</v>
      </c>
      <c r="D20" s="388">
        <v>17689.190999999999</v>
      </c>
      <c r="E20" s="159" t="s">
        <v>77</v>
      </c>
      <c r="F20" s="159" t="s">
        <v>77</v>
      </c>
      <c r="G20" s="388">
        <v>-19392.531999999999</v>
      </c>
      <c r="H20" s="388">
        <v>890078.15300000005</v>
      </c>
      <c r="I20" s="387">
        <v>-2.1787448590483489</v>
      </c>
      <c r="J20" s="381"/>
    </row>
    <row r="21" spans="1:10" x14ac:dyDescent="0.25">
      <c r="A21" s="390">
        <v>2007</v>
      </c>
      <c r="B21" s="388">
        <v>-48324.038</v>
      </c>
      <c r="C21" s="388">
        <v>5476.2430000000004</v>
      </c>
      <c r="D21" s="388">
        <v>19234.962</v>
      </c>
      <c r="E21" s="159" t="s">
        <v>77</v>
      </c>
      <c r="F21" s="159" t="s">
        <v>77</v>
      </c>
      <c r="G21" s="388">
        <v>-23612.832999999999</v>
      </c>
      <c r="H21" s="388">
        <v>1002670.031</v>
      </c>
      <c r="I21" s="387">
        <v>-2.3549953893056967</v>
      </c>
      <c r="J21" s="381"/>
    </row>
    <row r="22" spans="1:10" x14ac:dyDescent="0.25">
      <c r="A22" s="390">
        <v>2008</v>
      </c>
      <c r="B22" s="388">
        <v>-217609.10200000001</v>
      </c>
      <c r="C22" s="388">
        <v>5071.2479999999996</v>
      </c>
      <c r="D22" s="388">
        <v>20022.651000000002</v>
      </c>
      <c r="E22" s="159" t="s">
        <v>77</v>
      </c>
      <c r="F22" s="159" t="s">
        <v>77</v>
      </c>
      <c r="G22" s="388">
        <v>-192515.20300000001</v>
      </c>
      <c r="H22" s="388">
        <v>994552.29599999997</v>
      </c>
      <c r="I22" s="387">
        <v>-19.356971350252657</v>
      </c>
      <c r="J22" s="381"/>
    </row>
    <row r="23" spans="1:10" x14ac:dyDescent="0.25">
      <c r="A23" s="390">
        <v>2009</v>
      </c>
      <c r="B23" s="388">
        <v>3203.1410000000001</v>
      </c>
      <c r="C23" s="388">
        <v>4062.4920000000002</v>
      </c>
      <c r="D23" s="388">
        <v>19496.569</v>
      </c>
      <c r="E23" s="159" t="s">
        <v>77</v>
      </c>
      <c r="F23" s="159" t="s">
        <v>77</v>
      </c>
      <c r="G23" s="388">
        <v>26762.201999999997</v>
      </c>
      <c r="H23" s="388">
        <v>1129552.5519999999</v>
      </c>
      <c r="I23" s="387">
        <v>2.3692746258343189</v>
      </c>
      <c r="J23" s="381"/>
    </row>
    <row r="24" spans="1:10" x14ac:dyDescent="0.25">
      <c r="A24" s="390">
        <v>2010</v>
      </c>
      <c r="B24" s="388">
        <v>-56153.277999999998</v>
      </c>
      <c r="C24" s="388">
        <v>4670.7939999999999</v>
      </c>
      <c r="D24" s="388">
        <v>18095.93</v>
      </c>
      <c r="E24" s="159" t="s">
        <v>77</v>
      </c>
      <c r="F24" s="159" t="s">
        <v>77</v>
      </c>
      <c r="G24" s="388">
        <v>-33386.553999999996</v>
      </c>
      <c r="H24" s="388">
        <v>1260425.0460000001</v>
      </c>
      <c r="I24" s="387">
        <v>-2.6488329556726371</v>
      </c>
      <c r="J24" s="381"/>
    </row>
    <row r="25" spans="1:10" x14ac:dyDescent="0.25">
      <c r="A25" s="390">
        <v>2011</v>
      </c>
      <c r="B25" s="388">
        <v>-145679.071</v>
      </c>
      <c r="C25" s="388">
        <v>5078.8729999999996</v>
      </c>
      <c r="D25" s="388">
        <v>15255.596</v>
      </c>
      <c r="E25" s="159" t="s">
        <v>77</v>
      </c>
      <c r="F25" s="159" t="s">
        <v>77</v>
      </c>
      <c r="G25" s="388">
        <v>-125344.602</v>
      </c>
      <c r="H25" s="388">
        <v>1294054.1440000001</v>
      </c>
      <c r="I25" s="387">
        <v>-9.686194552304606</v>
      </c>
      <c r="J25" s="381"/>
    </row>
    <row r="26" spans="1:10" x14ac:dyDescent="0.25">
      <c r="A26" s="390">
        <v>2012</v>
      </c>
      <c r="B26" s="388">
        <v>-203084.307</v>
      </c>
      <c r="C26" s="388">
        <v>5869.5249999999996</v>
      </c>
      <c r="D26" s="159">
        <v>0</v>
      </c>
      <c r="E26" s="159" t="s">
        <v>77</v>
      </c>
      <c r="F26" s="159" t="s">
        <v>77</v>
      </c>
      <c r="G26" s="388">
        <v>-197214.78200000001</v>
      </c>
      <c r="H26" s="388">
        <v>1314439.5900000001</v>
      </c>
      <c r="I26" s="387">
        <v>-15.003715918203589</v>
      </c>
      <c r="J26" s="381"/>
    </row>
    <row r="27" spans="1:10" x14ac:dyDescent="0.25">
      <c r="A27" s="390">
        <v>2013</v>
      </c>
      <c r="B27" s="388">
        <v>-85996.202000000005</v>
      </c>
      <c r="C27" s="388">
        <v>6251.6840000000002</v>
      </c>
      <c r="D27" s="159">
        <v>0</v>
      </c>
      <c r="E27" s="159" t="s">
        <v>77</v>
      </c>
      <c r="F27" s="159" t="s">
        <v>77</v>
      </c>
      <c r="G27" s="388">
        <v>-79744.518000000011</v>
      </c>
      <c r="H27" s="388">
        <v>1561751.5630000001</v>
      </c>
      <c r="I27" s="387">
        <v>-5.1060949698566116</v>
      </c>
      <c r="J27" s="381"/>
    </row>
    <row r="28" spans="1:10" x14ac:dyDescent="0.25">
      <c r="A28" s="390">
        <v>2014</v>
      </c>
      <c r="B28" s="388">
        <v>-12846.83</v>
      </c>
      <c r="C28" s="388">
        <v>6426.9859999999999</v>
      </c>
      <c r="D28" s="159">
        <v>0</v>
      </c>
      <c r="E28" s="389">
        <v>358.613</v>
      </c>
      <c r="F28" s="389">
        <v>9670.35</v>
      </c>
      <c r="G28" s="388">
        <v>3609.1190000000006</v>
      </c>
      <c r="H28" s="388">
        <v>1807813.7520000001</v>
      </c>
      <c r="I28" s="387">
        <v>0.19963997928476876</v>
      </c>
      <c r="J28" s="381"/>
    </row>
    <row r="29" spans="1:10" x14ac:dyDescent="0.25">
      <c r="A29" s="386">
        <v>2015</v>
      </c>
      <c r="B29" s="383">
        <v>220091.05900000001</v>
      </c>
      <c r="C29" s="383">
        <v>7244.03</v>
      </c>
      <c r="D29" s="385">
        <v>0</v>
      </c>
      <c r="E29" s="384">
        <v>606.93200000000002</v>
      </c>
      <c r="F29" s="384">
        <v>7648.5119999999997</v>
      </c>
      <c r="G29" s="383">
        <v>235590.533</v>
      </c>
      <c r="H29" s="383">
        <v>2361233.594</v>
      </c>
      <c r="I29" s="382">
        <v>9.9774344054161368</v>
      </c>
      <c r="J29" s="381"/>
    </row>
    <row r="30" spans="1:10" ht="66" customHeight="1" x14ac:dyDescent="0.25">
      <c r="A30" s="567" t="s">
        <v>446</v>
      </c>
      <c r="B30" s="567"/>
      <c r="C30" s="567"/>
      <c r="D30" s="567"/>
      <c r="E30" s="567"/>
      <c r="F30" s="567"/>
      <c r="G30" s="567"/>
      <c r="H30" s="567"/>
      <c r="I30" s="567"/>
    </row>
    <row r="31" spans="1:10" ht="55.5" customHeight="1" x14ac:dyDescent="0.25">
      <c r="A31" s="567" t="s">
        <v>445</v>
      </c>
      <c r="B31" s="567"/>
      <c r="C31" s="567"/>
      <c r="D31" s="567"/>
      <c r="E31" s="567"/>
      <c r="F31" s="567"/>
      <c r="G31" s="567"/>
      <c r="H31" s="567"/>
      <c r="I31" s="567"/>
    </row>
  </sheetData>
  <mergeCells count="7">
    <mergeCell ref="A31:I31"/>
    <mergeCell ref="A1:I1"/>
    <mergeCell ref="A2:A3"/>
    <mergeCell ref="B2:G2"/>
    <mergeCell ref="H2:H3"/>
    <mergeCell ref="I2:I3"/>
    <mergeCell ref="A30:I30"/>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selection sqref="A1:Z1"/>
    </sheetView>
  </sheetViews>
  <sheetFormatPr baseColWidth="10" defaultRowHeight="12.75" x14ac:dyDescent="0.2"/>
  <cols>
    <col min="1" max="1" width="9.42578125" style="313" customWidth="1"/>
    <col min="2" max="2" width="12.7109375" style="313" customWidth="1"/>
    <col min="3" max="16384" width="11.42578125" style="313"/>
  </cols>
  <sheetData>
    <row r="1" spans="1:26" ht="31.5" customHeight="1" x14ac:dyDescent="0.2">
      <c r="A1" s="454" t="s">
        <v>468</v>
      </c>
      <c r="B1" s="454"/>
      <c r="C1" s="454"/>
      <c r="D1" s="454"/>
      <c r="E1" s="454"/>
      <c r="F1" s="454"/>
      <c r="G1" s="454"/>
      <c r="H1" s="454"/>
      <c r="I1" s="454"/>
      <c r="J1" s="454"/>
      <c r="K1" s="454"/>
      <c r="L1" s="454"/>
      <c r="M1" s="454"/>
      <c r="N1" s="454"/>
      <c r="O1" s="454"/>
      <c r="P1" s="454"/>
      <c r="Q1" s="454"/>
      <c r="R1" s="454"/>
      <c r="S1" s="454"/>
      <c r="T1" s="454"/>
      <c r="U1" s="454"/>
      <c r="V1" s="454"/>
      <c r="W1" s="454"/>
      <c r="X1" s="454"/>
      <c r="Y1" s="454"/>
      <c r="Z1" s="454"/>
    </row>
    <row r="2" spans="1:26" ht="16.5" customHeight="1" x14ac:dyDescent="0.2">
      <c r="A2" s="564" t="s">
        <v>1</v>
      </c>
      <c r="B2" s="564" t="s">
        <v>467</v>
      </c>
      <c r="C2" s="564"/>
      <c r="D2" s="564"/>
      <c r="E2" s="564"/>
      <c r="F2" s="564"/>
      <c r="G2" s="564" t="s">
        <v>466</v>
      </c>
      <c r="H2" s="564"/>
      <c r="I2" s="564"/>
      <c r="J2" s="564"/>
      <c r="K2" s="564"/>
      <c r="L2" s="564" t="s">
        <v>465</v>
      </c>
      <c r="M2" s="564"/>
      <c r="N2" s="564"/>
      <c r="O2" s="564"/>
      <c r="P2" s="564"/>
      <c r="Q2" s="564" t="s">
        <v>464</v>
      </c>
      <c r="R2" s="564"/>
      <c r="S2" s="564"/>
      <c r="T2" s="564"/>
      <c r="U2" s="564"/>
      <c r="V2" s="564" t="s">
        <v>463</v>
      </c>
      <c r="W2" s="564"/>
      <c r="X2" s="564"/>
      <c r="Y2" s="564"/>
      <c r="Z2" s="564"/>
    </row>
    <row r="3" spans="1:26" ht="15" customHeight="1" x14ac:dyDescent="0.2">
      <c r="A3" s="564"/>
      <c r="B3" s="572" t="s">
        <v>462</v>
      </c>
      <c r="C3" s="572"/>
      <c r="D3" s="572"/>
      <c r="E3" s="572" t="s">
        <v>461</v>
      </c>
      <c r="F3" s="572" t="s">
        <v>460</v>
      </c>
      <c r="G3" s="572" t="s">
        <v>462</v>
      </c>
      <c r="H3" s="572"/>
      <c r="I3" s="572"/>
      <c r="J3" s="572" t="s">
        <v>461</v>
      </c>
      <c r="K3" s="572" t="s">
        <v>460</v>
      </c>
      <c r="L3" s="572" t="s">
        <v>462</v>
      </c>
      <c r="M3" s="572"/>
      <c r="N3" s="572"/>
      <c r="O3" s="572" t="s">
        <v>461</v>
      </c>
      <c r="P3" s="572" t="s">
        <v>460</v>
      </c>
      <c r="Q3" s="572" t="s">
        <v>462</v>
      </c>
      <c r="R3" s="572"/>
      <c r="S3" s="572"/>
      <c r="T3" s="572" t="s">
        <v>461</v>
      </c>
      <c r="U3" s="572" t="s">
        <v>460</v>
      </c>
      <c r="V3" s="572" t="s">
        <v>462</v>
      </c>
      <c r="W3" s="572"/>
      <c r="X3" s="572"/>
      <c r="Y3" s="572" t="s">
        <v>461</v>
      </c>
      <c r="Z3" s="572" t="s">
        <v>460</v>
      </c>
    </row>
    <row r="4" spans="1:26" ht="56.25" customHeight="1" x14ac:dyDescent="0.2">
      <c r="A4" s="565"/>
      <c r="B4" s="79" t="s">
        <v>459</v>
      </c>
      <c r="C4" s="79" t="s">
        <v>458</v>
      </c>
      <c r="D4" s="79" t="s">
        <v>10</v>
      </c>
      <c r="E4" s="565"/>
      <c r="F4" s="565"/>
      <c r="G4" s="79" t="s">
        <v>459</v>
      </c>
      <c r="H4" s="79" t="s">
        <v>458</v>
      </c>
      <c r="I4" s="79" t="s">
        <v>10</v>
      </c>
      <c r="J4" s="565"/>
      <c r="K4" s="565"/>
      <c r="L4" s="79" t="s">
        <v>459</v>
      </c>
      <c r="M4" s="79" t="s">
        <v>458</v>
      </c>
      <c r="N4" s="79" t="s">
        <v>10</v>
      </c>
      <c r="O4" s="565"/>
      <c r="P4" s="565"/>
      <c r="Q4" s="79" t="s">
        <v>459</v>
      </c>
      <c r="R4" s="79" t="s">
        <v>458</v>
      </c>
      <c r="S4" s="79" t="s">
        <v>10</v>
      </c>
      <c r="T4" s="565"/>
      <c r="U4" s="565"/>
      <c r="V4" s="79" t="s">
        <v>459</v>
      </c>
      <c r="W4" s="79" t="s">
        <v>458</v>
      </c>
      <c r="X4" s="79" t="s">
        <v>10</v>
      </c>
      <c r="Y4" s="565"/>
      <c r="Z4" s="565"/>
    </row>
    <row r="5" spans="1:26" x14ac:dyDescent="0.2">
      <c r="A5" s="396">
        <v>2002</v>
      </c>
      <c r="B5" s="395">
        <v>2.3062550000000002</v>
      </c>
      <c r="C5" s="395">
        <v>0.73340666666666676</v>
      </c>
      <c r="D5" s="395">
        <v>3.0396616666666669</v>
      </c>
      <c r="E5" s="395">
        <v>2.722093333333333</v>
      </c>
      <c r="F5" s="394">
        <v>5.761755</v>
      </c>
      <c r="G5" s="394">
        <v>2.5638049999999999</v>
      </c>
      <c r="H5" s="394">
        <v>0.82555333333333325</v>
      </c>
      <c r="I5" s="394">
        <v>3.389358333333333</v>
      </c>
      <c r="J5" s="394">
        <v>3.1026750000000005</v>
      </c>
      <c r="K5" s="394">
        <v>6.4920333333333335</v>
      </c>
      <c r="L5" s="394">
        <v>1.7850200000000001</v>
      </c>
      <c r="M5" s="394">
        <v>0.61250666666666664</v>
      </c>
      <c r="N5" s="394">
        <v>2.3975266666666668</v>
      </c>
      <c r="O5" s="394">
        <v>2.401888333333333</v>
      </c>
      <c r="P5" s="394">
        <v>4.7994149999999998</v>
      </c>
      <c r="Q5" s="394">
        <v>0</v>
      </c>
      <c r="R5" s="394">
        <v>0.29167833333333332</v>
      </c>
      <c r="S5" s="394">
        <v>0.29167833333333332</v>
      </c>
      <c r="T5" s="394">
        <v>2.0185400000000002</v>
      </c>
      <c r="U5" s="394">
        <v>2.3102183333333337</v>
      </c>
      <c r="V5" s="394">
        <v>0</v>
      </c>
      <c r="W5" s="394">
        <v>0.206765</v>
      </c>
      <c r="X5" s="394">
        <v>0.206765</v>
      </c>
      <c r="Y5" s="394">
        <v>1.394236666666667</v>
      </c>
      <c r="Z5" s="394">
        <v>1.6010016666666671</v>
      </c>
    </row>
    <row r="6" spans="1:26" x14ac:dyDescent="0.2">
      <c r="A6" s="396">
        <v>2003</v>
      </c>
      <c r="B6" s="395">
        <v>1.8751275161666667</v>
      </c>
      <c r="C6" s="395">
        <v>0.73819813533333345</v>
      </c>
      <c r="D6" s="395">
        <v>2.6133256515000003</v>
      </c>
      <c r="E6" s="395">
        <v>3.1908814799166669</v>
      </c>
      <c r="F6" s="394">
        <v>5.8042071314166677</v>
      </c>
      <c r="G6" s="394">
        <v>2.1975260807499999</v>
      </c>
      <c r="H6" s="394">
        <v>0.84666345999999981</v>
      </c>
      <c r="I6" s="394">
        <v>3.0441895407499997</v>
      </c>
      <c r="J6" s="394">
        <v>3.5744719537500003</v>
      </c>
      <c r="K6" s="394">
        <v>6.6186614944999995</v>
      </c>
      <c r="L6" s="394">
        <v>1.4162663639166666</v>
      </c>
      <c r="M6" s="394">
        <v>0.62707265358333342</v>
      </c>
      <c r="N6" s="394">
        <v>2.0433390175000001</v>
      </c>
      <c r="O6" s="394">
        <v>2.8779707621666666</v>
      </c>
      <c r="P6" s="394">
        <v>4.9213097796666663</v>
      </c>
      <c r="Q6" s="394">
        <v>0</v>
      </c>
      <c r="R6" s="394">
        <v>0.34562329383333329</v>
      </c>
      <c r="S6" s="394">
        <v>0.34562329383333329</v>
      </c>
      <c r="T6" s="394">
        <v>2.3918567050833341</v>
      </c>
      <c r="U6" s="394">
        <v>2.7374799989166676</v>
      </c>
      <c r="V6" s="394">
        <v>0</v>
      </c>
      <c r="W6" s="394">
        <v>0.22808539000000003</v>
      </c>
      <c r="X6" s="394">
        <v>0.22808539000000003</v>
      </c>
      <c r="Y6" s="394">
        <v>1.5379999329999998</v>
      </c>
      <c r="Z6" s="394">
        <v>1.7660853229999998</v>
      </c>
    </row>
    <row r="7" spans="1:26" x14ac:dyDescent="0.2">
      <c r="A7" s="396">
        <v>2004</v>
      </c>
      <c r="B7" s="395">
        <v>1.0433917593333335</v>
      </c>
      <c r="C7" s="395">
        <v>0.76792663683333329</v>
      </c>
      <c r="D7" s="395">
        <v>1.8113183961666668</v>
      </c>
      <c r="E7" s="395">
        <v>4.2488699409166673</v>
      </c>
      <c r="F7" s="394">
        <v>6.0601883370833338</v>
      </c>
      <c r="G7" s="394">
        <v>1.459123808</v>
      </c>
      <c r="H7" s="394">
        <v>0.91020130516666675</v>
      </c>
      <c r="I7" s="394">
        <v>2.3693251131666666</v>
      </c>
      <c r="J7" s="394">
        <v>4.7604306620833334</v>
      </c>
      <c r="K7" s="394">
        <v>7.1297557752500005</v>
      </c>
      <c r="L7" s="394">
        <v>0.69308252499999989</v>
      </c>
      <c r="M7" s="394">
        <v>0.64487695133333334</v>
      </c>
      <c r="N7" s="394">
        <v>1.3379594763333333</v>
      </c>
      <c r="O7" s="394">
        <v>3.7331260871666667</v>
      </c>
      <c r="P7" s="394">
        <v>5.0710855635000005</v>
      </c>
      <c r="Q7" s="394">
        <v>0</v>
      </c>
      <c r="R7" s="394">
        <v>0.48655099416666664</v>
      </c>
      <c r="S7" s="394">
        <v>0.48655099416666664</v>
      </c>
      <c r="T7" s="394">
        <v>3.3671349071666667</v>
      </c>
      <c r="U7" s="394">
        <v>3.8536859013333333</v>
      </c>
      <c r="V7" s="394">
        <v>0</v>
      </c>
      <c r="W7" s="394">
        <v>0.24701939674999998</v>
      </c>
      <c r="X7" s="394">
        <v>0.24701939674999998</v>
      </c>
      <c r="Y7" s="394">
        <v>1.6656736129166667</v>
      </c>
      <c r="Z7" s="394">
        <v>1.9126930096666668</v>
      </c>
    </row>
    <row r="8" spans="1:26" x14ac:dyDescent="0.2">
      <c r="A8" s="396">
        <v>2005</v>
      </c>
      <c r="B8" s="395">
        <v>0.50441477070000018</v>
      </c>
      <c r="C8" s="395">
        <v>0.79641407608333337</v>
      </c>
      <c r="D8" s="395">
        <v>1.3008288467833335</v>
      </c>
      <c r="E8" s="395">
        <v>5.0718985446666673</v>
      </c>
      <c r="F8" s="394">
        <v>6.3727273914500007</v>
      </c>
      <c r="G8" s="394">
        <v>0.8559391509090909</v>
      </c>
      <c r="H8" s="394">
        <v>0.94495809708333345</v>
      </c>
      <c r="I8" s="394">
        <v>1.8008972479924243</v>
      </c>
      <c r="J8" s="394">
        <v>5.6866680457500003</v>
      </c>
      <c r="K8" s="394">
        <v>7.4875652937424242</v>
      </c>
      <c r="L8" s="394">
        <v>0.1392812078</v>
      </c>
      <c r="M8" s="394">
        <v>0.66302455758333345</v>
      </c>
      <c r="N8" s="394">
        <v>0.80230576538333342</v>
      </c>
      <c r="O8" s="394">
        <v>4.5012861875833332</v>
      </c>
      <c r="P8" s="394">
        <v>5.3035919529666664</v>
      </c>
      <c r="Q8" s="394">
        <v>0</v>
      </c>
      <c r="R8" s="394">
        <v>0.72007511758333342</v>
      </c>
      <c r="S8" s="394">
        <v>0.72007511758333342</v>
      </c>
      <c r="T8" s="394">
        <v>4.98321880625</v>
      </c>
      <c r="U8" s="394">
        <v>5.7032939238333338</v>
      </c>
      <c r="V8" s="394">
        <v>0</v>
      </c>
      <c r="W8" s="394">
        <v>0.29764465941666662</v>
      </c>
      <c r="X8" s="394">
        <v>0.29764465941666662</v>
      </c>
      <c r="Y8" s="394">
        <v>2.0070442306666667</v>
      </c>
      <c r="Z8" s="394">
        <v>2.3046888900833333</v>
      </c>
    </row>
    <row r="9" spans="1:26" x14ac:dyDescent="0.2">
      <c r="A9" s="396">
        <v>2006</v>
      </c>
      <c r="B9" s="395">
        <v>-0.45887555675000002</v>
      </c>
      <c r="C9" s="395">
        <v>0.84069814775000007</v>
      </c>
      <c r="D9" s="395">
        <v>0.38182259100000004</v>
      </c>
      <c r="E9" s="395">
        <v>6.2677546918333311</v>
      </c>
      <c r="F9" s="394">
        <v>6.6495772828333308</v>
      </c>
      <c r="G9" s="394">
        <v>-4.3334623916666759E-2</v>
      </c>
      <c r="H9" s="394">
        <v>0.99040687725000021</v>
      </c>
      <c r="I9" s="394">
        <v>0.94707225333333345</v>
      </c>
      <c r="J9" s="394">
        <v>7.0750977686666667</v>
      </c>
      <c r="K9" s="394">
        <v>8.022170022000001</v>
      </c>
      <c r="L9" s="394">
        <v>-1.4102615010833335</v>
      </c>
      <c r="M9" s="394">
        <v>0.68850292825000003</v>
      </c>
      <c r="N9" s="394">
        <v>-0.72175857283333344</v>
      </c>
      <c r="O9" s="394">
        <v>6.1469957650833331</v>
      </c>
      <c r="P9" s="394">
        <v>5.42523719225</v>
      </c>
      <c r="Q9" s="394">
        <v>0</v>
      </c>
      <c r="R9" s="394">
        <v>0.79513575766666655</v>
      </c>
      <c r="S9" s="394">
        <v>0.79513575766666655</v>
      </c>
      <c r="T9" s="394">
        <v>5.5026696037500011</v>
      </c>
      <c r="U9" s="394">
        <v>6.2978053614166676</v>
      </c>
      <c r="V9" s="394">
        <v>0</v>
      </c>
      <c r="W9" s="394">
        <v>0.4207463276666667</v>
      </c>
      <c r="X9" s="394">
        <v>0.4207463276666667</v>
      </c>
      <c r="Y9" s="394">
        <v>2.8371296539999999</v>
      </c>
      <c r="Z9" s="394">
        <v>3.2578759816666665</v>
      </c>
    </row>
    <row r="10" spans="1:26" x14ac:dyDescent="0.2">
      <c r="A10" s="396">
        <v>2007</v>
      </c>
      <c r="B10" s="395">
        <v>-0.71947462991666666</v>
      </c>
      <c r="C10" s="395">
        <v>0.8786656736666667</v>
      </c>
      <c r="D10" s="395">
        <v>0.15919104375000004</v>
      </c>
      <c r="E10" s="395">
        <v>6.7830117605833324</v>
      </c>
      <c r="F10" s="394">
        <v>6.9422028043333324</v>
      </c>
      <c r="G10" s="394">
        <v>-0.23647429626666669</v>
      </c>
      <c r="H10" s="394">
        <v>1.0582886191666667</v>
      </c>
      <c r="I10" s="394">
        <v>0.8218143229</v>
      </c>
      <c r="J10" s="394">
        <v>7.7879400207499998</v>
      </c>
      <c r="K10" s="394">
        <v>8.6097543436499997</v>
      </c>
      <c r="L10" s="394">
        <v>-1.4974347080999999</v>
      </c>
      <c r="M10" s="394">
        <v>0.73122944350000008</v>
      </c>
      <c r="N10" s="394">
        <v>-0.76620526459999982</v>
      </c>
      <c r="O10" s="394">
        <v>6.6624284746666653</v>
      </c>
      <c r="P10" s="394">
        <v>5.8962232100666654</v>
      </c>
      <c r="Q10" s="394">
        <v>0</v>
      </c>
      <c r="R10" s="394">
        <v>0.89056297266666673</v>
      </c>
      <c r="S10" s="394">
        <v>0.89056297266666673</v>
      </c>
      <c r="T10" s="394">
        <v>6.1630655548333335</v>
      </c>
      <c r="U10" s="394">
        <v>7.0536285274999999</v>
      </c>
      <c r="V10" s="394">
        <v>0</v>
      </c>
      <c r="W10" s="394">
        <v>0.42802457249999998</v>
      </c>
      <c r="X10" s="394">
        <v>0.42802457249999998</v>
      </c>
      <c r="Y10" s="394">
        <v>2.886207500999999</v>
      </c>
      <c r="Z10" s="394">
        <v>3.314232073499999</v>
      </c>
    </row>
    <row r="11" spans="1:26" x14ac:dyDescent="0.2">
      <c r="A11" s="396">
        <v>2008</v>
      </c>
      <c r="B11" s="395">
        <v>-2.0017291666666668</v>
      </c>
      <c r="C11" s="395">
        <v>0.88982474866666672</v>
      </c>
      <c r="D11" s="395">
        <v>-1.1119044179999999</v>
      </c>
      <c r="E11" s="395">
        <v>8.3887609798333358</v>
      </c>
      <c r="F11" s="394">
        <v>7.2768565618333358</v>
      </c>
      <c r="G11" s="394">
        <v>-1.5389124999999999</v>
      </c>
      <c r="H11" s="394">
        <v>1.09376166075</v>
      </c>
      <c r="I11" s="394">
        <v>-0.44515083924999987</v>
      </c>
      <c r="J11" s="394">
        <v>9.475279729416668</v>
      </c>
      <c r="K11" s="394">
        <v>9.0301288901666688</v>
      </c>
      <c r="L11" s="394">
        <v>-3.9252775</v>
      </c>
      <c r="M11" s="394">
        <v>0.76453603908333345</v>
      </c>
      <c r="N11" s="394">
        <v>-3.1607414609166664</v>
      </c>
      <c r="O11" s="394">
        <v>9.3903564873333334</v>
      </c>
      <c r="P11" s="394">
        <v>6.229615026416667</v>
      </c>
      <c r="Q11" s="394">
        <v>0</v>
      </c>
      <c r="R11" s="394">
        <v>1.2485377004166665</v>
      </c>
      <c r="S11" s="394">
        <v>1.2485377004166665</v>
      </c>
      <c r="T11" s="394">
        <v>8.6403993115833337</v>
      </c>
      <c r="U11" s="394">
        <v>9.8889370119999995</v>
      </c>
      <c r="V11" s="394">
        <v>0</v>
      </c>
      <c r="W11" s="394">
        <v>0.72384540091666671</v>
      </c>
      <c r="X11" s="394">
        <v>0.72384540091666671</v>
      </c>
      <c r="Y11" s="394">
        <v>4.8809534789999995</v>
      </c>
      <c r="Z11" s="394">
        <v>5.6047988799166664</v>
      </c>
    </row>
    <row r="12" spans="1:26" x14ac:dyDescent="0.2">
      <c r="A12" s="396">
        <v>2009</v>
      </c>
      <c r="B12" s="395">
        <v>1.0223333333333307E-2</v>
      </c>
      <c r="C12" s="395">
        <v>0.91545107091666678</v>
      </c>
      <c r="D12" s="395">
        <v>0.92567440425000003</v>
      </c>
      <c r="E12" s="395">
        <v>6.7488336141666672</v>
      </c>
      <c r="F12" s="394">
        <v>7.6745080184166667</v>
      </c>
      <c r="G12" s="394">
        <v>0.42946833333333329</v>
      </c>
      <c r="H12" s="394">
        <v>1.1264500180000001</v>
      </c>
      <c r="I12" s="394">
        <v>1.5559183513333334</v>
      </c>
      <c r="J12" s="394">
        <v>7.9387140697500005</v>
      </c>
      <c r="K12" s="394">
        <v>9.4946324210833346</v>
      </c>
      <c r="L12" s="394">
        <v>9.5484999999999959E-2</v>
      </c>
      <c r="M12" s="394">
        <v>0.93319161516666671</v>
      </c>
      <c r="N12" s="394">
        <v>1.0286766151666666</v>
      </c>
      <c r="O12" s="394">
        <v>6.6774744678333349</v>
      </c>
      <c r="P12" s="394">
        <v>7.7061510830000017</v>
      </c>
      <c r="Q12" s="394">
        <v>0</v>
      </c>
      <c r="R12" s="394">
        <v>0.86271960174999995</v>
      </c>
      <c r="S12" s="394">
        <v>0.86271960174999995</v>
      </c>
      <c r="T12" s="394">
        <v>5.9703778670833341</v>
      </c>
      <c r="U12" s="394">
        <v>6.8330974688333344</v>
      </c>
      <c r="V12" s="394">
        <v>0</v>
      </c>
      <c r="W12" s="394">
        <v>0.61772681416666675</v>
      </c>
      <c r="X12" s="394">
        <v>0.61772681416666675</v>
      </c>
      <c r="Y12" s="394">
        <v>4.16538647425</v>
      </c>
      <c r="Z12" s="394">
        <v>4.7831132884166667</v>
      </c>
    </row>
    <row r="13" spans="1:26" x14ac:dyDescent="0.2">
      <c r="A13" s="396">
        <v>2010</v>
      </c>
      <c r="B13" s="395">
        <v>-0.83265999999999996</v>
      </c>
      <c r="C13" s="395">
        <v>1.0478600405833334</v>
      </c>
      <c r="D13" s="395">
        <v>0.21520004058333342</v>
      </c>
      <c r="E13" s="395">
        <v>8.0652134941666667</v>
      </c>
      <c r="F13" s="394">
        <v>8.2804135347500001</v>
      </c>
      <c r="G13" s="394">
        <v>-0.46390666666666697</v>
      </c>
      <c r="H13" s="394">
        <v>1.2451942106666667</v>
      </c>
      <c r="I13" s="394">
        <v>0.78128754399999978</v>
      </c>
      <c r="J13" s="394">
        <v>9.0912397298333332</v>
      </c>
      <c r="K13" s="394">
        <v>9.8725272738333327</v>
      </c>
      <c r="L13" s="394">
        <v>-0.6221616666666665</v>
      </c>
      <c r="M13" s="394">
        <v>1.0965006615000001</v>
      </c>
      <c r="N13" s="394">
        <v>0.47433899483333364</v>
      </c>
      <c r="O13" s="394">
        <v>8.0621558384166665</v>
      </c>
      <c r="P13" s="394">
        <v>8.5364948332499999</v>
      </c>
      <c r="Q13" s="394">
        <v>0</v>
      </c>
      <c r="R13" s="394">
        <v>1.1303165240833335</v>
      </c>
      <c r="S13" s="394">
        <v>1.1303165240833335</v>
      </c>
      <c r="T13" s="394">
        <v>7.3159645571666667</v>
      </c>
      <c r="U13" s="394">
        <v>8.4462810812499995</v>
      </c>
      <c r="V13" s="394">
        <v>0</v>
      </c>
      <c r="W13" s="394">
        <v>0.83820911774999995</v>
      </c>
      <c r="X13" s="394">
        <v>0.83820911774999995</v>
      </c>
      <c r="Y13" s="394">
        <v>5.2950670738333336</v>
      </c>
      <c r="Z13" s="394">
        <v>6.1332761915833336</v>
      </c>
    </row>
    <row r="14" spans="1:26" x14ac:dyDescent="0.2">
      <c r="A14" s="396">
        <v>2011</v>
      </c>
      <c r="B14" s="395">
        <v>-2.2022866666666667</v>
      </c>
      <c r="C14" s="395">
        <v>1.1738230114166668</v>
      </c>
      <c r="D14" s="395">
        <v>-1.0284636552499999</v>
      </c>
      <c r="E14" s="395">
        <v>10.263545771750001</v>
      </c>
      <c r="F14" s="394">
        <v>9.235082116500001</v>
      </c>
      <c r="G14" s="394">
        <v>-2.2754258333333333</v>
      </c>
      <c r="H14" s="394">
        <v>1.30946799375</v>
      </c>
      <c r="I14" s="394">
        <v>-0.96595783958333326</v>
      </c>
      <c r="J14" s="394">
        <v>11.335010432833334</v>
      </c>
      <c r="K14" s="394">
        <v>10.36905259325</v>
      </c>
      <c r="L14" s="394">
        <v>-2.2676674999999999</v>
      </c>
      <c r="M14" s="394">
        <v>1.2219636065000001</v>
      </c>
      <c r="N14" s="394">
        <v>-1.0457038934999998</v>
      </c>
      <c r="O14" s="394">
        <v>10.538683208916668</v>
      </c>
      <c r="P14" s="394">
        <v>9.4929793154166688</v>
      </c>
      <c r="Q14" s="394">
        <v>0</v>
      </c>
      <c r="R14" s="394">
        <v>1.5360993794999998</v>
      </c>
      <c r="S14" s="394">
        <v>1.5360993794999998</v>
      </c>
      <c r="T14" s="394">
        <v>9.9423908052499996</v>
      </c>
      <c r="U14" s="394">
        <v>11.478490184749999</v>
      </c>
      <c r="V14" s="394">
        <v>0</v>
      </c>
      <c r="W14" s="394">
        <v>1.0823352535833335</v>
      </c>
      <c r="X14" s="394">
        <v>1.0823352535833335</v>
      </c>
      <c r="Y14" s="394">
        <v>6.8372410206666672</v>
      </c>
      <c r="Z14" s="394">
        <v>7.9195762742500007</v>
      </c>
    </row>
    <row r="15" spans="1:26" x14ac:dyDescent="0.2">
      <c r="A15" s="396">
        <v>2012</v>
      </c>
      <c r="B15" s="395">
        <v>-2.5718358333333331</v>
      </c>
      <c r="C15" s="395">
        <v>1.3107122846666668</v>
      </c>
      <c r="D15" s="395">
        <v>-1.2611235486666663</v>
      </c>
      <c r="E15" s="395">
        <v>11.531056276583334</v>
      </c>
      <c r="F15" s="394">
        <v>10.269932727916668</v>
      </c>
      <c r="G15" s="394">
        <v>-3.5060441666666664</v>
      </c>
      <c r="H15" s="394">
        <v>1.3867246489999998</v>
      </c>
      <c r="I15" s="394">
        <v>-2.1193195176666668</v>
      </c>
      <c r="J15" s="394">
        <v>13.077157923</v>
      </c>
      <c r="K15" s="394">
        <v>10.957838405333334</v>
      </c>
      <c r="L15" s="394">
        <v>-2.6813433333333339</v>
      </c>
      <c r="M15" s="394">
        <v>1.3573458253333335</v>
      </c>
      <c r="N15" s="394">
        <v>-1.3239975080000004</v>
      </c>
      <c r="O15" s="394">
        <v>11.843517157166666</v>
      </c>
      <c r="P15" s="394">
        <v>10.519519649166666</v>
      </c>
      <c r="Q15" s="394">
        <v>0</v>
      </c>
      <c r="R15" s="394">
        <v>1.6672412816666664</v>
      </c>
      <c r="S15" s="394">
        <v>1.6672412816666664</v>
      </c>
      <c r="T15" s="394">
        <v>10.79120570625</v>
      </c>
      <c r="U15" s="394">
        <v>12.458446987916666</v>
      </c>
      <c r="V15" s="394">
        <v>0</v>
      </c>
      <c r="W15" s="394">
        <v>1.2736936298333335</v>
      </c>
      <c r="X15" s="394">
        <v>1.2736936298333335</v>
      </c>
      <c r="Y15" s="394">
        <v>8.046074731500001</v>
      </c>
      <c r="Z15" s="394">
        <v>9.3197683613333346</v>
      </c>
    </row>
    <row r="16" spans="1:26" x14ac:dyDescent="0.2">
      <c r="A16" s="396">
        <v>2013</v>
      </c>
      <c r="B16" s="395">
        <v>-0.90756500000000018</v>
      </c>
      <c r="C16" s="395">
        <v>1.4701850634166667</v>
      </c>
      <c r="D16" s="395">
        <v>0.56262006341666648</v>
      </c>
      <c r="E16" s="395">
        <v>10.907418496250001</v>
      </c>
      <c r="F16" s="394">
        <v>11.470038559666667</v>
      </c>
      <c r="G16" s="394">
        <v>-1.9605358333333334</v>
      </c>
      <c r="H16" s="394">
        <v>1.5387460625000002</v>
      </c>
      <c r="I16" s="394">
        <v>-0.42178977083333313</v>
      </c>
      <c r="J16" s="394">
        <v>12.500066337416666</v>
      </c>
      <c r="K16" s="394">
        <v>12.078276566583332</v>
      </c>
      <c r="L16" s="394">
        <v>-1.0316433333333337</v>
      </c>
      <c r="M16" s="394">
        <v>1.5199456264166669</v>
      </c>
      <c r="N16" s="394">
        <v>0.48830229308333317</v>
      </c>
      <c r="O16" s="394">
        <v>11.248527896000001</v>
      </c>
      <c r="P16" s="394">
        <v>11.736830189083333</v>
      </c>
      <c r="Q16" s="394">
        <v>0</v>
      </c>
      <c r="R16" s="394">
        <v>1.5546283753333336</v>
      </c>
      <c r="S16" s="394">
        <v>1.5546283753333336</v>
      </c>
      <c r="T16" s="394">
        <v>10.062319580333334</v>
      </c>
      <c r="U16" s="394">
        <v>11.616947955666667</v>
      </c>
      <c r="V16" s="394">
        <v>0</v>
      </c>
      <c r="W16" s="394">
        <v>1.1289627396666666</v>
      </c>
      <c r="X16" s="394">
        <v>1.1289627396666666</v>
      </c>
      <c r="Y16" s="394">
        <v>7.1317924179166683</v>
      </c>
      <c r="Z16" s="394">
        <v>8.2607551575833345</v>
      </c>
    </row>
    <row r="17" spans="1:26" x14ac:dyDescent="0.2">
      <c r="A17" s="396">
        <v>2014</v>
      </c>
      <c r="B17" s="395">
        <v>2.8853333333333342E-2</v>
      </c>
      <c r="C17" s="395">
        <v>1.6911109160000002</v>
      </c>
      <c r="D17" s="395">
        <v>1.7199642493333336</v>
      </c>
      <c r="E17" s="395">
        <v>10.900589891916665</v>
      </c>
      <c r="F17" s="394">
        <v>12.620554141166666</v>
      </c>
      <c r="G17" s="394">
        <v>-1.0677641666666666</v>
      </c>
      <c r="H17" s="394">
        <v>1.7835820455833336</v>
      </c>
      <c r="I17" s="394">
        <v>0.71581787891666693</v>
      </c>
      <c r="J17" s="394">
        <v>12.654351951166666</v>
      </c>
      <c r="K17" s="394">
        <v>13.370169829666665</v>
      </c>
      <c r="L17" s="394">
        <v>0.26148583333333336</v>
      </c>
      <c r="M17" s="394">
        <v>1.7806501092499998</v>
      </c>
      <c r="N17" s="394">
        <v>2.0421359425833332</v>
      </c>
      <c r="O17" s="394">
        <v>11.166377349499998</v>
      </c>
      <c r="P17" s="394">
        <v>13.208513292166669</v>
      </c>
      <c r="Q17" s="394">
        <v>0</v>
      </c>
      <c r="R17" s="394">
        <v>1.5553535522499997</v>
      </c>
      <c r="S17" s="394">
        <v>1.5553535522499997</v>
      </c>
      <c r="T17" s="394">
        <v>9.7209597015833342</v>
      </c>
      <c r="U17" s="394">
        <v>11.276313253666666</v>
      </c>
      <c r="V17" s="394">
        <v>0.13450000000000004</v>
      </c>
      <c r="W17" s="394">
        <v>1.0865994505833332</v>
      </c>
      <c r="X17" s="394">
        <v>1.2210994505833332</v>
      </c>
      <c r="Y17" s="394">
        <v>6.656746565833334</v>
      </c>
      <c r="Z17" s="394">
        <v>7.8778460164166662</v>
      </c>
    </row>
    <row r="18" spans="1:26" x14ac:dyDescent="0.2">
      <c r="A18" s="396">
        <v>2015</v>
      </c>
      <c r="B18" s="395">
        <v>3.1111349999999995</v>
      </c>
      <c r="C18" s="395">
        <v>1.7705799520833334</v>
      </c>
      <c r="D18" s="395">
        <f>C18+B18</f>
        <v>4.8817149520833327</v>
      </c>
      <c r="E18" s="395">
        <f>F18-D18</f>
        <v>8.3217897008333317</v>
      </c>
      <c r="F18" s="394">
        <v>13.203504652916664</v>
      </c>
      <c r="G18" s="394">
        <v>2.0519941666666668</v>
      </c>
      <c r="H18" s="394">
        <v>1.8827016654166666</v>
      </c>
      <c r="I18" s="394">
        <f>H18+G18</f>
        <v>3.9346958320833334</v>
      </c>
      <c r="J18" s="394">
        <f>K18-I18</f>
        <v>10.162391243166667</v>
      </c>
      <c r="K18" s="394">
        <v>14.09708707525</v>
      </c>
      <c r="L18" s="394">
        <v>4.0963074999999991</v>
      </c>
      <c r="M18" s="394">
        <v>1.9055997799166668</v>
      </c>
      <c r="N18" s="394">
        <f>M18+L18</f>
        <v>6.0019072799166659</v>
      </c>
      <c r="O18" s="394">
        <f>P18-N18</f>
        <v>8.1180911245833371</v>
      </c>
      <c r="P18" s="394">
        <v>14.119998404500002</v>
      </c>
      <c r="Q18" s="394">
        <v>0</v>
      </c>
      <c r="R18" s="394">
        <v>1.0996016677499998</v>
      </c>
      <c r="S18" s="394">
        <f>R18</f>
        <v>1.0996016677499998</v>
      </c>
      <c r="T18" s="394">
        <f>U18-S18</f>
        <v>6.8725104235000014</v>
      </c>
      <c r="U18" s="394">
        <v>7.9721120912500014</v>
      </c>
      <c r="V18" s="394">
        <v>0.14000000000000004</v>
      </c>
      <c r="W18" s="394">
        <v>0.66900833741666677</v>
      </c>
      <c r="X18" s="394">
        <f>W18+V18</f>
        <v>0.80900833741666678</v>
      </c>
      <c r="Y18" s="394">
        <f>Z18-X18</f>
        <v>4.0413021084166658</v>
      </c>
      <c r="Z18" s="394">
        <v>4.8503104458333324</v>
      </c>
    </row>
    <row r="19" spans="1:26" ht="43.5" customHeight="1" x14ac:dyDescent="0.2">
      <c r="A19" s="455" t="s">
        <v>457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row>
    <row r="20" spans="1:26" ht="28.5" customHeight="1" x14ac:dyDescent="0.2">
      <c r="A20" s="456" t="s">
        <v>456</v>
      </c>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row>
  </sheetData>
  <mergeCells count="24">
    <mergeCell ref="A1:Z1"/>
    <mergeCell ref="A2:A4"/>
    <mergeCell ref="B2:F2"/>
    <mergeCell ref="G2:K2"/>
    <mergeCell ref="L2:P2"/>
    <mergeCell ref="Q2:U2"/>
    <mergeCell ref="V2:Z2"/>
    <mergeCell ref="B3:D3"/>
    <mergeCell ref="E3:E4"/>
    <mergeCell ref="F3:F4"/>
    <mergeCell ref="K3:K4"/>
    <mergeCell ref="L3:N3"/>
    <mergeCell ref="O3:O4"/>
    <mergeCell ref="P3:P4"/>
    <mergeCell ref="A19:Z19"/>
    <mergeCell ref="A20:Z20"/>
    <mergeCell ref="Q3:S3"/>
    <mergeCell ref="T3:T4"/>
    <mergeCell ref="U3:U4"/>
    <mergeCell ref="V3:X3"/>
    <mergeCell ref="Y3:Y4"/>
    <mergeCell ref="Z3:Z4"/>
    <mergeCell ref="G3:I3"/>
    <mergeCell ref="J3:J4"/>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H1"/>
    </sheetView>
  </sheetViews>
  <sheetFormatPr baseColWidth="10" defaultRowHeight="15" x14ac:dyDescent="0.25"/>
  <cols>
    <col min="1" max="1" width="10" customWidth="1"/>
    <col min="2" max="2" width="12.7109375" customWidth="1"/>
    <col min="3" max="3" width="13" customWidth="1"/>
    <col min="4" max="4" width="11.28515625" customWidth="1"/>
    <col min="8" max="8" width="13" customWidth="1"/>
  </cols>
  <sheetData>
    <row r="1" spans="1:9" ht="38.25" customHeight="1" x14ac:dyDescent="0.25">
      <c r="A1" s="454" t="s">
        <v>478</v>
      </c>
      <c r="B1" s="454"/>
      <c r="C1" s="454"/>
      <c r="D1" s="454"/>
      <c r="E1" s="454"/>
      <c r="F1" s="454"/>
      <c r="G1" s="454"/>
      <c r="H1" s="454"/>
    </row>
    <row r="2" spans="1:9" ht="25.5" x14ac:dyDescent="0.25">
      <c r="A2" s="79" t="s">
        <v>1</v>
      </c>
      <c r="B2" s="79" t="s">
        <v>477</v>
      </c>
      <c r="C2" s="79" t="s">
        <v>476</v>
      </c>
      <c r="D2" s="79" t="s">
        <v>475</v>
      </c>
      <c r="E2" s="79" t="s">
        <v>474</v>
      </c>
      <c r="F2" s="79" t="s">
        <v>473</v>
      </c>
      <c r="G2" s="79" t="s">
        <v>472</v>
      </c>
      <c r="H2" s="79" t="s">
        <v>471</v>
      </c>
    </row>
    <row r="3" spans="1:9" x14ac:dyDescent="0.25">
      <c r="A3" s="396">
        <v>1999</v>
      </c>
      <c r="B3" s="127">
        <v>49.266901399101997</v>
      </c>
      <c r="C3" s="127">
        <v>118.315880299643</v>
      </c>
      <c r="D3" s="127">
        <v>93.159509332343603</v>
      </c>
      <c r="E3" s="127">
        <v>25.731504241336498</v>
      </c>
      <c r="F3" s="127">
        <v>52.384061140069598</v>
      </c>
      <c r="G3" s="127">
        <v>35.356415660784599</v>
      </c>
      <c r="H3" s="127">
        <v>52.271916045941701</v>
      </c>
      <c r="I3" s="153"/>
    </row>
    <row r="4" spans="1:9" x14ac:dyDescent="0.25">
      <c r="A4" s="396">
        <v>2000</v>
      </c>
      <c r="B4" s="127">
        <v>55.904897400000003</v>
      </c>
      <c r="C4" s="127">
        <v>126.027209</v>
      </c>
      <c r="D4" s="127">
        <v>104.68137230000001</v>
      </c>
      <c r="E4" s="127">
        <v>28.6834402</v>
      </c>
      <c r="F4" s="127">
        <v>61.196983850000002</v>
      </c>
      <c r="G4" s="127">
        <v>43.37422325</v>
      </c>
      <c r="H4" s="127">
        <v>60.210906479999998</v>
      </c>
    </row>
    <row r="5" spans="1:9" x14ac:dyDescent="0.25">
      <c r="A5" s="396">
        <v>2001</v>
      </c>
      <c r="B5" s="127">
        <v>60.736862019999997</v>
      </c>
      <c r="C5" s="127">
        <v>130.3690277</v>
      </c>
      <c r="D5" s="127">
        <v>113.0546552</v>
      </c>
      <c r="E5" s="127">
        <v>31.32740553</v>
      </c>
      <c r="F5" s="127">
        <v>62.673409900000003</v>
      </c>
      <c r="G5" s="127">
        <v>44.250466690000003</v>
      </c>
      <c r="H5" s="127">
        <v>63.352437160000001</v>
      </c>
    </row>
    <row r="6" spans="1:9" x14ac:dyDescent="0.25">
      <c r="A6" s="396">
        <v>2002</v>
      </c>
      <c r="B6" s="127">
        <v>77.497500000000002</v>
      </c>
      <c r="C6" s="127">
        <v>137.18916666666664</v>
      </c>
      <c r="D6" s="127">
        <v>125.19749999999999</v>
      </c>
      <c r="E6" s="127">
        <v>32.821666666666673</v>
      </c>
      <c r="F6" s="127">
        <v>69.640833333333333</v>
      </c>
      <c r="G6" s="127">
        <v>48.067500000000003</v>
      </c>
      <c r="H6" s="127">
        <v>72.077500000000001</v>
      </c>
    </row>
    <row r="7" spans="1:9" x14ac:dyDescent="0.25">
      <c r="A7" s="396">
        <v>2003</v>
      </c>
      <c r="B7" s="127">
        <v>85.204999999999998</v>
      </c>
      <c r="C7" s="127">
        <v>161.21166666666667</v>
      </c>
      <c r="D7" s="127">
        <v>133.95666666666665</v>
      </c>
      <c r="E7" s="127">
        <v>36.776666666666664</v>
      </c>
      <c r="F7" s="127">
        <v>84.72</v>
      </c>
      <c r="G7" s="127">
        <v>60.279166666666669</v>
      </c>
      <c r="H7" s="127">
        <v>84.829166666666666</v>
      </c>
    </row>
    <row r="8" spans="1:9" x14ac:dyDescent="0.25">
      <c r="A8" s="396">
        <v>2004</v>
      </c>
      <c r="B8" s="127">
        <v>88.898333333333326</v>
      </c>
      <c r="C8" s="127">
        <v>186.01166666666668</v>
      </c>
      <c r="D8" s="127">
        <v>140.91916666666665</v>
      </c>
      <c r="E8" s="127">
        <v>39.792499999999997</v>
      </c>
      <c r="F8" s="127">
        <v>97.44916666666667</v>
      </c>
      <c r="G8" s="127">
        <v>70.958333333333329</v>
      </c>
      <c r="H8" s="127">
        <v>95.335000000000022</v>
      </c>
    </row>
    <row r="9" spans="1:9" x14ac:dyDescent="0.25">
      <c r="A9" s="396">
        <v>2005</v>
      </c>
      <c r="B9" s="127">
        <v>92.8</v>
      </c>
      <c r="C9" s="127">
        <v>205.45500000000001</v>
      </c>
      <c r="D9" s="127">
        <v>148.06166666666667</v>
      </c>
      <c r="E9" s="127">
        <v>43.769166666666671</v>
      </c>
      <c r="F9" s="127">
        <v>106.6075</v>
      </c>
      <c r="G9" s="127">
        <v>78.033333333333317</v>
      </c>
      <c r="H9" s="127">
        <v>102.84333333333335</v>
      </c>
    </row>
    <row r="10" spans="1:9" x14ac:dyDescent="0.25">
      <c r="A10" s="396">
        <v>2006</v>
      </c>
      <c r="B10" s="127">
        <v>99.265000000000001</v>
      </c>
      <c r="C10" s="127">
        <v>231.1358333333333</v>
      </c>
      <c r="D10" s="127">
        <v>157.05249999999998</v>
      </c>
      <c r="E10" s="127">
        <v>45.32500000000001</v>
      </c>
      <c r="F10" s="127">
        <v>119.19</v>
      </c>
      <c r="G10" s="127">
        <v>88.614999999999995</v>
      </c>
      <c r="H10" s="127">
        <v>113.88999999999999</v>
      </c>
    </row>
    <row r="11" spans="1:9" x14ac:dyDescent="0.25">
      <c r="A11" s="396">
        <v>2007</v>
      </c>
      <c r="B11" s="127">
        <v>102.56833333333333</v>
      </c>
      <c r="C11" s="127">
        <v>239.08166666666668</v>
      </c>
      <c r="D11" s="127">
        <v>166.1633333333333</v>
      </c>
      <c r="E11" s="127">
        <v>48.14083333333334</v>
      </c>
      <c r="F11" s="127">
        <v>123.65583333333332</v>
      </c>
      <c r="G11" s="127">
        <v>90.73833333333333</v>
      </c>
      <c r="H11" s="127">
        <v>117.99416666666669</v>
      </c>
    </row>
    <row r="12" spans="1:9" x14ac:dyDescent="0.25">
      <c r="A12" s="396">
        <v>2008</v>
      </c>
      <c r="B12" s="127">
        <v>107.13083333333331</v>
      </c>
      <c r="C12" s="127">
        <v>254.76416666666668</v>
      </c>
      <c r="D12" s="127">
        <v>172.13416666666663</v>
      </c>
      <c r="E12" s="127">
        <v>52.242500000000007</v>
      </c>
      <c r="F12" s="127">
        <v>152.47749999999999</v>
      </c>
      <c r="G12" s="127">
        <v>119.09916666666669</v>
      </c>
      <c r="H12" s="127">
        <v>137.43666666666664</v>
      </c>
    </row>
    <row r="13" spans="1:9" x14ac:dyDescent="0.25">
      <c r="A13" s="396">
        <v>2009</v>
      </c>
      <c r="B13" s="127">
        <v>107.86416666666666</v>
      </c>
      <c r="C13" s="127">
        <v>237.79666666666665</v>
      </c>
      <c r="D13" s="127">
        <v>175.89166666666668</v>
      </c>
      <c r="E13" s="127">
        <v>44.244166666666665</v>
      </c>
      <c r="F13" s="127">
        <v>127.16166666666668</v>
      </c>
      <c r="G13" s="127">
        <v>95.596666666666678</v>
      </c>
      <c r="H13" s="127">
        <v>121.87</v>
      </c>
    </row>
    <row r="14" spans="1:9" x14ac:dyDescent="0.25">
      <c r="A14" s="396">
        <v>2010</v>
      </c>
      <c r="B14" s="127">
        <v>113.26999999999998</v>
      </c>
      <c r="C14" s="127">
        <v>256.91249999999997</v>
      </c>
      <c r="D14" s="127">
        <v>186.11166666666671</v>
      </c>
      <c r="E14" s="127">
        <v>49.176666666666669</v>
      </c>
      <c r="F14" s="127">
        <v>143.28833333333336</v>
      </c>
      <c r="G14" s="127">
        <v>110.0175</v>
      </c>
      <c r="H14" s="127">
        <v>133.88249999999999</v>
      </c>
    </row>
    <row r="15" spans="1:9" x14ac:dyDescent="0.25">
      <c r="A15" s="396">
        <v>2011</v>
      </c>
      <c r="B15" s="127">
        <v>118.32416666666666</v>
      </c>
      <c r="C15" s="127">
        <v>272.35666666666663</v>
      </c>
      <c r="D15" s="127">
        <v>196.36416666666665</v>
      </c>
      <c r="E15" s="127">
        <v>55.605000000000011</v>
      </c>
      <c r="F15" s="127">
        <v>156.26749999999998</v>
      </c>
      <c r="G15" s="127">
        <v>121.59166666666664</v>
      </c>
      <c r="H15" s="127">
        <v>142.83000000000001</v>
      </c>
    </row>
    <row r="16" spans="1:9" x14ac:dyDescent="0.25">
      <c r="A16" s="396">
        <v>2012</v>
      </c>
      <c r="B16" s="127">
        <v>118.60833333333335</v>
      </c>
      <c r="C16" s="127">
        <v>291.26583333333338</v>
      </c>
      <c r="D16" s="127">
        <v>208.21916666666667</v>
      </c>
      <c r="E16" s="127">
        <v>58.510833333333331</v>
      </c>
      <c r="F16" s="127">
        <v>164.9991666666667</v>
      </c>
      <c r="G16" s="127">
        <v>127.51916666666665</v>
      </c>
      <c r="H16" s="127">
        <v>149.58833333333334</v>
      </c>
    </row>
    <row r="17" spans="1:8" x14ac:dyDescent="0.25">
      <c r="A17" s="396">
        <v>2013</v>
      </c>
      <c r="B17" s="127">
        <v>116.015</v>
      </c>
      <c r="C17" s="127">
        <v>294.60249999999996</v>
      </c>
      <c r="D17" s="127">
        <v>225.90416666666667</v>
      </c>
      <c r="E17" s="127">
        <v>53.658333333333331</v>
      </c>
      <c r="F17" s="127">
        <v>168.56</v>
      </c>
      <c r="G17" s="127">
        <v>132.14416666666668</v>
      </c>
      <c r="H17" s="127">
        <v>152.71</v>
      </c>
    </row>
    <row r="18" spans="1:8" x14ac:dyDescent="0.25">
      <c r="A18" s="396">
        <v>2014</v>
      </c>
      <c r="B18" s="127">
        <v>119.84974999999997</v>
      </c>
      <c r="C18" s="127">
        <v>303.57990833333338</v>
      </c>
      <c r="D18" s="127">
        <v>235.69470000000001</v>
      </c>
      <c r="E18" s="127">
        <v>48.75429166666666</v>
      </c>
      <c r="F18" s="127">
        <v>174.56361666666669</v>
      </c>
      <c r="G18" s="127">
        <v>138.13210000000001</v>
      </c>
      <c r="H18" s="127">
        <v>158.10643333333331</v>
      </c>
    </row>
    <row r="19" spans="1:8" x14ac:dyDescent="0.25">
      <c r="A19" s="396">
        <v>2015</v>
      </c>
      <c r="B19" s="127">
        <v>119.58180833333331</v>
      </c>
      <c r="C19" s="127">
        <v>280.15525000000002</v>
      </c>
      <c r="D19" s="127">
        <v>251.6019</v>
      </c>
      <c r="E19" s="127">
        <v>56.276375000000002</v>
      </c>
      <c r="F19" s="127">
        <v>141.75724166666669</v>
      </c>
      <c r="G19" s="127">
        <v>106.18065833333334</v>
      </c>
      <c r="H19" s="127">
        <v>139.14678333333333</v>
      </c>
    </row>
    <row r="20" spans="1:8" ht="52.5" customHeight="1" x14ac:dyDescent="0.25">
      <c r="A20" s="455" t="s">
        <v>470</v>
      </c>
      <c r="B20" s="455"/>
      <c r="C20" s="455"/>
      <c r="D20" s="455"/>
      <c r="E20" s="455"/>
      <c r="F20" s="455"/>
      <c r="G20" s="455"/>
      <c r="H20" s="455"/>
    </row>
    <row r="21" spans="1:8" ht="27.75" customHeight="1" x14ac:dyDescent="0.25">
      <c r="A21" s="456" t="s">
        <v>469</v>
      </c>
      <c r="B21" s="456"/>
      <c r="C21" s="456"/>
      <c r="D21" s="456"/>
      <c r="E21" s="456"/>
      <c r="F21" s="456"/>
      <c r="G21" s="456"/>
      <c r="H21" s="456"/>
    </row>
  </sheetData>
  <mergeCells count="3">
    <mergeCell ref="A1:H1"/>
    <mergeCell ref="A20:H20"/>
    <mergeCell ref="A21:H21"/>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sqref="A1:K1"/>
    </sheetView>
  </sheetViews>
  <sheetFormatPr baseColWidth="10" defaultColWidth="10.85546875" defaultRowHeight="15" x14ac:dyDescent="0.25"/>
  <cols>
    <col min="1" max="1" width="21.42578125" style="254" customWidth="1"/>
    <col min="2" max="11" width="9.7109375" style="254" customWidth="1"/>
    <col min="12" max="16384" width="10.85546875" style="22"/>
  </cols>
  <sheetData>
    <row r="1" spans="1:14" ht="36" customHeight="1" x14ac:dyDescent="0.25">
      <c r="A1" s="419" t="s">
        <v>526</v>
      </c>
      <c r="B1" s="573"/>
      <c r="C1" s="573"/>
      <c r="D1" s="573"/>
      <c r="E1" s="573"/>
      <c r="F1" s="573"/>
      <c r="G1" s="573"/>
      <c r="H1" s="573"/>
      <c r="I1" s="573"/>
      <c r="J1" s="573"/>
      <c r="K1" s="573"/>
    </row>
    <row r="2" spans="1:14" ht="21.75" customHeight="1" x14ac:dyDescent="0.25">
      <c r="A2" s="496" t="s">
        <v>525</v>
      </c>
      <c r="B2" s="574" t="s">
        <v>1</v>
      </c>
      <c r="C2" s="574"/>
      <c r="D2" s="574"/>
      <c r="E2" s="574"/>
      <c r="F2" s="574"/>
      <c r="G2" s="574"/>
      <c r="H2" s="574"/>
      <c r="I2" s="574"/>
      <c r="J2" s="574"/>
      <c r="K2" s="574"/>
    </row>
    <row r="3" spans="1:14" s="61" customFormat="1" ht="21.75" customHeight="1" x14ac:dyDescent="0.25">
      <c r="A3" s="497"/>
      <c r="B3" s="89">
        <v>2004</v>
      </c>
      <c r="C3" s="89">
        <v>2006</v>
      </c>
      <c r="D3" s="89">
        <v>2007</v>
      </c>
      <c r="E3" s="89">
        <v>2008</v>
      </c>
      <c r="F3" s="89">
        <v>2009</v>
      </c>
      <c r="G3" s="89">
        <v>2010</v>
      </c>
      <c r="H3" s="89">
        <v>2011</v>
      </c>
      <c r="I3" s="89">
        <v>2012</v>
      </c>
      <c r="J3" s="89">
        <v>2013</v>
      </c>
      <c r="K3" s="89">
        <v>2014</v>
      </c>
    </row>
    <row r="4" spans="1:14" s="27" customFormat="1" ht="14.1" customHeight="1" x14ac:dyDescent="0.25">
      <c r="A4" s="137" t="s">
        <v>524</v>
      </c>
      <c r="B4" s="126">
        <v>5.47</v>
      </c>
      <c r="C4" s="126">
        <v>6.3</v>
      </c>
      <c r="D4" s="126">
        <v>6.3</v>
      </c>
      <c r="E4" s="126">
        <v>6.27</v>
      </c>
      <c r="F4" s="126">
        <v>8.6999999999999993</v>
      </c>
      <c r="G4" s="126">
        <v>8.9</v>
      </c>
      <c r="H4" s="126">
        <v>9.3000000000000007</v>
      </c>
      <c r="I4" s="126">
        <v>10.4</v>
      </c>
      <c r="J4" s="126">
        <v>11</v>
      </c>
      <c r="K4" s="126">
        <v>11.6</v>
      </c>
    </row>
    <row r="5" spans="1:14" s="27" customFormat="1" ht="14.1" customHeight="1" x14ac:dyDescent="0.25">
      <c r="A5" s="137" t="s">
        <v>523</v>
      </c>
      <c r="B5" s="126">
        <v>8.27</v>
      </c>
      <c r="C5" s="126">
        <v>13.3</v>
      </c>
      <c r="D5" s="126">
        <v>13.6</v>
      </c>
      <c r="E5" s="126">
        <v>14.29</v>
      </c>
      <c r="F5" s="126">
        <v>15.4</v>
      </c>
      <c r="G5" s="126">
        <v>16.5</v>
      </c>
      <c r="H5" s="126">
        <v>17.8</v>
      </c>
      <c r="I5" s="126">
        <v>19.2</v>
      </c>
      <c r="J5" s="126">
        <v>20</v>
      </c>
      <c r="K5" s="126">
        <v>20.93</v>
      </c>
    </row>
    <row r="6" spans="1:14" s="27" customFormat="1" ht="14.1" customHeight="1" x14ac:dyDescent="0.25">
      <c r="A6" s="137" t="s">
        <v>522</v>
      </c>
      <c r="B6" s="126" t="s">
        <v>77</v>
      </c>
      <c r="C6" s="126">
        <v>6.8</v>
      </c>
      <c r="D6" s="126">
        <v>8.1999999999999993</v>
      </c>
      <c r="E6" s="126">
        <v>11.03</v>
      </c>
      <c r="F6" s="126">
        <v>11.9</v>
      </c>
      <c r="G6" s="126">
        <v>11.9</v>
      </c>
      <c r="H6" s="126">
        <v>13.5</v>
      </c>
      <c r="I6" s="126">
        <v>15.2</v>
      </c>
      <c r="J6" s="126">
        <v>15.8</v>
      </c>
      <c r="K6" s="126">
        <v>18.53</v>
      </c>
    </row>
    <row r="7" spans="1:14" s="27" customFormat="1" ht="14.1" customHeight="1" x14ac:dyDescent="0.25">
      <c r="A7" s="137" t="s">
        <v>521</v>
      </c>
      <c r="B7" s="126">
        <v>1</v>
      </c>
      <c r="C7" s="126">
        <v>1</v>
      </c>
      <c r="D7" s="126">
        <v>1</v>
      </c>
      <c r="E7" s="126">
        <v>1.6</v>
      </c>
      <c r="F7" s="126">
        <v>1.6</v>
      </c>
      <c r="G7" s="126">
        <v>1.8</v>
      </c>
      <c r="H7" s="126">
        <v>1.8</v>
      </c>
      <c r="I7" s="126">
        <v>1.8</v>
      </c>
      <c r="J7" s="126">
        <v>1.9</v>
      </c>
      <c r="K7" s="126">
        <v>3.6</v>
      </c>
    </row>
    <row r="8" spans="1:14" s="27" customFormat="1" ht="14.1" customHeight="1" x14ac:dyDescent="0.25">
      <c r="A8" s="137" t="s">
        <v>520</v>
      </c>
      <c r="B8" s="126">
        <v>5.15</v>
      </c>
      <c r="C8" s="126">
        <v>5.4</v>
      </c>
      <c r="D8" s="126">
        <v>5.8</v>
      </c>
      <c r="E8" s="126">
        <v>5.79</v>
      </c>
      <c r="F8" s="126">
        <v>5.8</v>
      </c>
      <c r="G8" s="126">
        <v>6.1</v>
      </c>
      <c r="H8" s="126">
        <v>9.9</v>
      </c>
      <c r="I8" s="126">
        <v>9.9</v>
      </c>
      <c r="J8" s="126">
        <v>11</v>
      </c>
      <c r="K8" s="126">
        <v>11.6</v>
      </c>
      <c r="M8" s="398"/>
      <c r="N8" s="398"/>
    </row>
    <row r="9" spans="1:14" s="27" customFormat="1" ht="14.1" customHeight="1" x14ac:dyDescent="0.25">
      <c r="A9" s="137" t="s">
        <v>519</v>
      </c>
      <c r="B9" s="126">
        <v>5.15</v>
      </c>
      <c r="C9" s="126">
        <v>5.4</v>
      </c>
      <c r="D9" s="126">
        <v>5.8</v>
      </c>
      <c r="E9" s="126">
        <v>5.79</v>
      </c>
      <c r="F9" s="126">
        <v>5.8</v>
      </c>
      <c r="G9" s="126">
        <v>6.1</v>
      </c>
      <c r="H9" s="126">
        <v>9.9</v>
      </c>
      <c r="I9" s="126">
        <v>9.9</v>
      </c>
      <c r="J9" s="126">
        <v>11</v>
      </c>
      <c r="K9" s="126">
        <v>11.6</v>
      </c>
      <c r="M9" s="398"/>
      <c r="N9" s="398"/>
    </row>
    <row r="10" spans="1:14" s="27" customFormat="1" ht="14.1" customHeight="1" x14ac:dyDescent="0.25">
      <c r="A10" s="137" t="s">
        <v>518</v>
      </c>
      <c r="B10" s="126">
        <v>2.4900000000000002</v>
      </c>
      <c r="C10" s="126" t="s">
        <v>77</v>
      </c>
      <c r="D10" s="126" t="s">
        <v>77</v>
      </c>
      <c r="E10" s="126" t="s">
        <v>77</v>
      </c>
      <c r="F10" s="126" t="s">
        <v>77</v>
      </c>
      <c r="G10" s="126" t="s">
        <v>77</v>
      </c>
      <c r="H10" s="126" t="s">
        <v>77</v>
      </c>
      <c r="I10" s="126" t="s">
        <v>77</v>
      </c>
      <c r="J10" s="126" t="s">
        <v>77</v>
      </c>
      <c r="K10" s="126" t="s">
        <v>77</v>
      </c>
      <c r="M10" s="398"/>
      <c r="N10" s="398"/>
    </row>
    <row r="11" spans="1:14" s="27" customFormat="1" ht="14.1" customHeight="1" x14ac:dyDescent="0.25">
      <c r="A11" s="137" t="s">
        <v>517</v>
      </c>
      <c r="B11" s="126">
        <v>3.25</v>
      </c>
      <c r="C11" s="126">
        <v>3.3</v>
      </c>
      <c r="D11" s="126">
        <v>3.5</v>
      </c>
      <c r="E11" s="126">
        <v>3.71</v>
      </c>
      <c r="F11" s="126">
        <v>3.8</v>
      </c>
      <c r="G11" s="126">
        <v>4</v>
      </c>
      <c r="H11" s="126">
        <v>4.2</v>
      </c>
      <c r="I11" s="126">
        <v>4.3</v>
      </c>
      <c r="J11" s="126">
        <v>4.5</v>
      </c>
      <c r="K11" s="126">
        <v>4.66</v>
      </c>
      <c r="M11" s="398"/>
      <c r="N11" s="398"/>
    </row>
    <row r="12" spans="1:14" s="27" customFormat="1" ht="14.1" customHeight="1" x14ac:dyDescent="0.25">
      <c r="A12" s="137" t="s">
        <v>516</v>
      </c>
      <c r="B12" s="126">
        <v>1.48</v>
      </c>
      <c r="C12" s="126" t="s">
        <v>77</v>
      </c>
      <c r="D12" s="126" t="s">
        <v>77</v>
      </c>
      <c r="E12" s="126" t="s">
        <v>77</v>
      </c>
      <c r="F12" s="126" t="s">
        <v>77</v>
      </c>
      <c r="G12" s="126" t="s">
        <v>77</v>
      </c>
      <c r="H12" s="126" t="s">
        <v>77</v>
      </c>
      <c r="I12" s="126" t="s">
        <v>77</v>
      </c>
      <c r="J12" s="126" t="s">
        <v>77</v>
      </c>
      <c r="K12" s="126" t="s">
        <v>77</v>
      </c>
      <c r="M12" s="398"/>
      <c r="N12" s="398"/>
    </row>
    <row r="13" spans="1:14" s="27" customFormat="1" ht="14.1" customHeight="1" x14ac:dyDescent="0.25">
      <c r="A13" s="137" t="s">
        <v>515</v>
      </c>
      <c r="B13" s="126">
        <v>2.82</v>
      </c>
      <c r="C13" s="126">
        <v>3.3</v>
      </c>
      <c r="D13" s="126">
        <v>3.6</v>
      </c>
      <c r="E13" s="126">
        <v>3.72</v>
      </c>
      <c r="F13" s="126">
        <v>4</v>
      </c>
      <c r="G13" s="126">
        <v>4.2</v>
      </c>
      <c r="H13" s="126">
        <v>4.5</v>
      </c>
      <c r="I13" s="126">
        <v>4.9000000000000004</v>
      </c>
      <c r="J13" s="126">
        <v>5.8</v>
      </c>
      <c r="K13" s="126">
        <v>5.8</v>
      </c>
      <c r="M13" s="398"/>
      <c r="N13" s="398"/>
    </row>
    <row r="14" spans="1:14" s="27" customFormat="1" ht="14.1" customHeight="1" x14ac:dyDescent="0.25">
      <c r="A14" s="137" t="s">
        <v>514</v>
      </c>
      <c r="B14" s="126" t="s">
        <v>77</v>
      </c>
      <c r="C14" s="126">
        <v>4.4000000000000004</v>
      </c>
      <c r="D14" s="126">
        <v>4.7</v>
      </c>
      <c r="E14" s="126">
        <v>4.8899999999999997</v>
      </c>
      <c r="F14" s="126">
        <v>5.0999999999999996</v>
      </c>
      <c r="G14" s="126">
        <v>5.0999999999999996</v>
      </c>
      <c r="H14" s="126">
        <v>5.4</v>
      </c>
      <c r="I14" s="126">
        <v>5.4</v>
      </c>
      <c r="J14" s="126">
        <v>5.4</v>
      </c>
      <c r="K14" s="126">
        <v>5.4</v>
      </c>
      <c r="M14" s="398"/>
      <c r="N14" s="398"/>
    </row>
    <row r="15" spans="1:14" s="27" customFormat="1" ht="14.1" customHeight="1" x14ac:dyDescent="0.25">
      <c r="A15" s="137" t="s">
        <v>513</v>
      </c>
      <c r="B15" s="126">
        <v>3.01</v>
      </c>
      <c r="C15" s="126">
        <v>3.1</v>
      </c>
      <c r="D15" s="126">
        <v>3.3</v>
      </c>
      <c r="E15" s="126">
        <v>4.95</v>
      </c>
      <c r="F15" s="126">
        <v>5.3</v>
      </c>
      <c r="G15" s="126" t="s">
        <v>77</v>
      </c>
      <c r="H15" s="126">
        <v>15.6</v>
      </c>
      <c r="I15" s="126">
        <v>16.2</v>
      </c>
      <c r="J15" s="126">
        <v>16.8</v>
      </c>
      <c r="K15" s="126">
        <v>19.98</v>
      </c>
      <c r="M15" s="398"/>
      <c r="N15" s="398"/>
    </row>
    <row r="16" spans="1:14" s="27" customFormat="1" ht="14.1" customHeight="1" x14ac:dyDescent="0.25">
      <c r="A16" s="137" t="s">
        <v>512</v>
      </c>
      <c r="B16" s="126" t="s">
        <v>77</v>
      </c>
      <c r="C16" s="126">
        <v>9.5</v>
      </c>
      <c r="D16" s="126">
        <v>10.3</v>
      </c>
      <c r="E16" s="126">
        <v>10.85</v>
      </c>
      <c r="F16" s="126">
        <v>12.1</v>
      </c>
      <c r="G16" s="126">
        <v>13.1</v>
      </c>
      <c r="H16" s="126">
        <v>13.8</v>
      </c>
      <c r="I16" s="126">
        <v>14.2</v>
      </c>
      <c r="J16" s="126">
        <v>15.3</v>
      </c>
      <c r="K16" s="126">
        <v>15.79</v>
      </c>
      <c r="M16" s="398"/>
      <c r="N16" s="398"/>
    </row>
    <row r="17" spans="1:14" s="27" customFormat="1" ht="14.1" customHeight="1" x14ac:dyDescent="0.25">
      <c r="A17" s="137" t="s">
        <v>511</v>
      </c>
      <c r="B17" s="126">
        <v>4.33</v>
      </c>
      <c r="C17" s="126">
        <v>3.9</v>
      </c>
      <c r="D17" s="126">
        <v>4.5</v>
      </c>
      <c r="E17" s="126">
        <v>6.17</v>
      </c>
      <c r="F17" s="126">
        <v>6.5</v>
      </c>
      <c r="G17" s="126">
        <v>6.8</v>
      </c>
      <c r="H17" s="126">
        <v>7.1</v>
      </c>
      <c r="I17" s="126">
        <v>7.4</v>
      </c>
      <c r="J17" s="126">
        <v>7.7</v>
      </c>
      <c r="K17" s="126">
        <v>7.95</v>
      </c>
      <c r="M17" s="398"/>
      <c r="N17" s="398"/>
    </row>
    <row r="18" spans="1:14" s="27" customFormat="1" ht="14.1" customHeight="1" x14ac:dyDescent="0.25">
      <c r="A18" s="137" t="s">
        <v>510</v>
      </c>
      <c r="B18" s="126">
        <v>4.49</v>
      </c>
      <c r="C18" s="126">
        <v>4.5999999999999996</v>
      </c>
      <c r="D18" s="126">
        <v>4.9000000000000004</v>
      </c>
      <c r="E18" s="126">
        <v>5.24</v>
      </c>
      <c r="F18" s="126">
        <v>5.6</v>
      </c>
      <c r="G18" s="126">
        <v>5.6</v>
      </c>
      <c r="H18" s="126">
        <v>5.6</v>
      </c>
      <c r="I18" s="126">
        <v>5.8</v>
      </c>
      <c r="J18" s="126">
        <v>8.6</v>
      </c>
      <c r="K18" s="126">
        <v>9.89</v>
      </c>
      <c r="M18" s="398"/>
      <c r="N18" s="398"/>
    </row>
    <row r="19" spans="1:14" s="27" customFormat="1" ht="14.1" customHeight="1" x14ac:dyDescent="0.25">
      <c r="A19" s="137" t="s">
        <v>509</v>
      </c>
      <c r="B19" s="126">
        <v>3.15</v>
      </c>
      <c r="C19" s="126">
        <v>3.2</v>
      </c>
      <c r="D19" s="126">
        <v>3.2</v>
      </c>
      <c r="E19" s="126">
        <v>3.62</v>
      </c>
      <c r="F19" s="126">
        <v>4.0999999999999996</v>
      </c>
      <c r="G19" s="126">
        <v>4.0999999999999996</v>
      </c>
      <c r="H19" s="126">
        <v>4.7</v>
      </c>
      <c r="I19" s="126">
        <v>4.7</v>
      </c>
      <c r="J19" s="126">
        <v>4.7</v>
      </c>
      <c r="K19" s="126">
        <v>7.25</v>
      </c>
      <c r="M19" s="398"/>
      <c r="N19" s="398"/>
    </row>
    <row r="20" spans="1:14" s="27" customFormat="1" ht="14.1" customHeight="1" x14ac:dyDescent="0.25">
      <c r="A20" s="137" t="s">
        <v>508</v>
      </c>
      <c r="B20" s="126">
        <v>4.8899999999999997</v>
      </c>
      <c r="C20" s="126">
        <v>5</v>
      </c>
      <c r="D20" s="126">
        <v>3.8</v>
      </c>
      <c r="E20" s="126">
        <v>3.03</v>
      </c>
      <c r="F20" s="126">
        <v>3.8</v>
      </c>
      <c r="G20" s="126">
        <v>4.9000000000000004</v>
      </c>
      <c r="H20" s="126">
        <v>5.8</v>
      </c>
      <c r="I20" s="126">
        <v>5.8</v>
      </c>
      <c r="J20" s="126">
        <v>8.8000000000000007</v>
      </c>
      <c r="K20" s="126">
        <v>5.82</v>
      </c>
      <c r="M20" s="398"/>
      <c r="N20" s="398"/>
    </row>
    <row r="21" spans="1:14" s="27" customFormat="1" ht="14.1" customHeight="1" x14ac:dyDescent="0.25">
      <c r="A21" s="137" t="s">
        <v>507</v>
      </c>
      <c r="B21" s="126">
        <v>4.7</v>
      </c>
      <c r="C21" s="126">
        <v>4.8</v>
      </c>
      <c r="D21" s="126">
        <v>5.2</v>
      </c>
      <c r="E21" s="126">
        <v>5.78</v>
      </c>
      <c r="F21" s="126">
        <v>6.6</v>
      </c>
      <c r="G21" s="126">
        <v>7</v>
      </c>
      <c r="H21" s="126">
        <v>7.6</v>
      </c>
      <c r="I21" s="126">
        <v>8.3000000000000007</v>
      </c>
      <c r="J21" s="126">
        <v>9</v>
      </c>
      <c r="K21" s="126">
        <v>8.98</v>
      </c>
      <c r="M21" s="398"/>
      <c r="N21" s="398"/>
    </row>
    <row r="22" spans="1:14" s="27" customFormat="1" ht="14.1" customHeight="1" x14ac:dyDescent="0.25">
      <c r="A22" s="137" t="s">
        <v>506</v>
      </c>
      <c r="B22" s="126">
        <v>8.7799999999999994</v>
      </c>
      <c r="C22" s="126">
        <v>9.4</v>
      </c>
      <c r="D22" s="126">
        <v>10.1</v>
      </c>
      <c r="E22" s="126">
        <v>11.56</v>
      </c>
      <c r="F22" s="126">
        <v>11.7</v>
      </c>
      <c r="G22" s="126">
        <v>12.6</v>
      </c>
      <c r="H22" s="126">
        <v>15.5</v>
      </c>
      <c r="I22" s="126">
        <v>16.8</v>
      </c>
      <c r="J22" s="126">
        <v>18.3</v>
      </c>
      <c r="K22" s="126">
        <v>19.89</v>
      </c>
      <c r="M22" s="398"/>
      <c r="N22" s="398"/>
    </row>
    <row r="23" spans="1:14" s="27" customFormat="1" ht="14.1" customHeight="1" x14ac:dyDescent="0.25">
      <c r="A23" s="137" t="s">
        <v>505</v>
      </c>
      <c r="B23" s="126">
        <v>9.1199999999999992</v>
      </c>
      <c r="C23" s="126" t="s">
        <v>77</v>
      </c>
      <c r="D23" s="126" t="s">
        <v>77</v>
      </c>
      <c r="E23" s="126" t="s">
        <v>77</v>
      </c>
      <c r="F23" s="126" t="s">
        <v>77</v>
      </c>
      <c r="G23" s="126" t="s">
        <v>77</v>
      </c>
      <c r="H23" s="126" t="s">
        <v>77</v>
      </c>
      <c r="I23" s="126" t="s">
        <v>77</v>
      </c>
      <c r="J23" s="126" t="s">
        <v>77</v>
      </c>
      <c r="K23" s="126" t="s">
        <v>77</v>
      </c>
      <c r="M23" s="398"/>
      <c r="N23" s="398"/>
    </row>
    <row r="24" spans="1:14" s="27" customFormat="1" ht="14.1" customHeight="1" x14ac:dyDescent="0.25">
      <c r="A24" s="137" t="s">
        <v>504</v>
      </c>
      <c r="B24" s="126">
        <v>2.0299999999999998</v>
      </c>
      <c r="C24" s="126" t="s">
        <v>77</v>
      </c>
      <c r="D24" s="126" t="s">
        <v>77</v>
      </c>
      <c r="E24" s="126" t="s">
        <v>77</v>
      </c>
      <c r="F24" s="126" t="s">
        <v>77</v>
      </c>
      <c r="G24" s="126" t="s">
        <v>77</v>
      </c>
      <c r="H24" s="126" t="s">
        <v>77</v>
      </c>
      <c r="I24" s="126" t="s">
        <v>77</v>
      </c>
      <c r="J24" s="126" t="s">
        <v>77</v>
      </c>
      <c r="K24" s="126" t="s">
        <v>77</v>
      </c>
    </row>
    <row r="25" spans="1:14" s="27" customFormat="1" ht="14.1" customHeight="1" x14ac:dyDescent="0.25">
      <c r="A25" s="137" t="s">
        <v>503</v>
      </c>
      <c r="B25" s="126">
        <v>2.5099999999999998</v>
      </c>
      <c r="C25" s="126">
        <v>3.2</v>
      </c>
      <c r="D25" s="126">
        <v>3.4</v>
      </c>
      <c r="E25" s="126">
        <v>3.83</v>
      </c>
      <c r="F25" s="126">
        <v>3.9</v>
      </c>
      <c r="G25" s="126">
        <v>3.9</v>
      </c>
      <c r="H25" s="126">
        <v>3.9</v>
      </c>
      <c r="I25" s="126">
        <v>3.9</v>
      </c>
      <c r="J25" s="126">
        <v>3.9</v>
      </c>
      <c r="K25" s="126">
        <v>3.9</v>
      </c>
    </row>
    <row r="26" spans="1:14" s="27" customFormat="1" ht="14.1" customHeight="1" x14ac:dyDescent="0.25">
      <c r="A26" s="137" t="s">
        <v>502</v>
      </c>
      <c r="B26" s="126">
        <v>2.52</v>
      </c>
      <c r="C26" s="126">
        <v>3.1</v>
      </c>
      <c r="D26" s="126">
        <v>3.3</v>
      </c>
      <c r="E26" s="126">
        <v>3.47</v>
      </c>
      <c r="F26" s="126">
        <v>4</v>
      </c>
      <c r="G26" s="126">
        <v>4.2</v>
      </c>
      <c r="H26" s="126">
        <v>4.5</v>
      </c>
      <c r="I26" s="126">
        <v>4.5999999999999996</v>
      </c>
      <c r="J26" s="126">
        <v>4.9000000000000004</v>
      </c>
      <c r="K26" s="126">
        <v>5.1100000000000003</v>
      </c>
    </row>
    <row r="27" spans="1:14" s="27" customFormat="1" ht="14.1" customHeight="1" x14ac:dyDescent="0.25">
      <c r="A27" s="137" t="s">
        <v>501</v>
      </c>
      <c r="B27" s="126">
        <v>5.47</v>
      </c>
      <c r="C27" s="126">
        <v>4.3</v>
      </c>
      <c r="D27" s="126">
        <v>4.5</v>
      </c>
      <c r="E27" s="126">
        <v>4.58</v>
      </c>
      <c r="F27" s="126">
        <v>7.6</v>
      </c>
      <c r="G27" s="126">
        <v>7.8</v>
      </c>
      <c r="H27" s="126">
        <v>8.1999999999999993</v>
      </c>
      <c r="I27" s="126">
        <v>10.199999999999999</v>
      </c>
      <c r="J27" s="126">
        <v>10.8</v>
      </c>
      <c r="K27" s="126">
        <v>11.29</v>
      </c>
    </row>
    <row r="28" spans="1:14" s="27" customFormat="1" ht="14.1" customHeight="1" x14ac:dyDescent="0.25">
      <c r="A28" s="137" t="s">
        <v>500</v>
      </c>
      <c r="B28" s="126">
        <v>2</v>
      </c>
      <c r="C28" s="126">
        <v>9.1</v>
      </c>
      <c r="D28" s="126">
        <v>11</v>
      </c>
      <c r="E28" s="126">
        <v>11.85</v>
      </c>
      <c r="F28" s="126">
        <v>15.2</v>
      </c>
      <c r="G28" s="126">
        <v>17.3</v>
      </c>
      <c r="H28" s="126">
        <v>18.3</v>
      </c>
      <c r="I28" s="126">
        <v>18.3</v>
      </c>
      <c r="J28" s="126">
        <v>19.7</v>
      </c>
      <c r="K28" s="126">
        <v>20.9</v>
      </c>
    </row>
    <row r="29" spans="1:14" s="27" customFormat="1" ht="14.1" customHeight="1" x14ac:dyDescent="0.25">
      <c r="A29" s="137" t="s">
        <v>499</v>
      </c>
      <c r="B29" s="126" t="s">
        <v>77</v>
      </c>
      <c r="C29" s="126">
        <v>6.9</v>
      </c>
      <c r="D29" s="126">
        <v>8.6999999999999993</v>
      </c>
      <c r="E29" s="126">
        <v>10.29</v>
      </c>
      <c r="F29" s="126">
        <v>11.1</v>
      </c>
      <c r="G29" s="126">
        <v>11.9</v>
      </c>
      <c r="H29" s="126">
        <v>13.5</v>
      </c>
      <c r="I29" s="126">
        <v>15.4</v>
      </c>
      <c r="J29" s="126">
        <v>18.399999999999999</v>
      </c>
      <c r="K29" s="126">
        <v>19.149999999999999</v>
      </c>
    </row>
    <row r="30" spans="1:14" s="27" customFormat="1" ht="14.1" customHeight="1" x14ac:dyDescent="0.25">
      <c r="A30" s="137" t="s">
        <v>498</v>
      </c>
      <c r="B30" s="126">
        <v>4.71</v>
      </c>
      <c r="C30" s="126" t="s">
        <v>77</v>
      </c>
      <c r="D30" s="126" t="s">
        <v>77</v>
      </c>
      <c r="E30" s="126" t="s">
        <v>77</v>
      </c>
      <c r="F30" s="126" t="s">
        <v>77</v>
      </c>
      <c r="G30" s="126" t="s">
        <v>77</v>
      </c>
      <c r="H30" s="126" t="s">
        <v>77</v>
      </c>
      <c r="I30" s="126" t="s">
        <v>77</v>
      </c>
      <c r="J30" s="126" t="s">
        <v>77</v>
      </c>
      <c r="K30" s="126" t="s">
        <v>77</v>
      </c>
    </row>
    <row r="31" spans="1:14" s="27" customFormat="1" ht="14.1" customHeight="1" x14ac:dyDescent="0.25">
      <c r="A31" s="137" t="s">
        <v>497</v>
      </c>
      <c r="B31" s="126">
        <v>0.74</v>
      </c>
      <c r="C31" s="126">
        <v>0.7</v>
      </c>
      <c r="D31" s="126">
        <v>0.7</v>
      </c>
      <c r="E31" s="126">
        <v>1.26</v>
      </c>
      <c r="F31" s="126">
        <v>2.7</v>
      </c>
      <c r="G31" s="126">
        <v>1.6</v>
      </c>
      <c r="H31" s="126">
        <v>1.6</v>
      </c>
      <c r="I31" s="126">
        <v>4.4000000000000004</v>
      </c>
      <c r="J31" s="126">
        <v>6.4</v>
      </c>
      <c r="K31" s="126">
        <v>6.35</v>
      </c>
    </row>
    <row r="32" spans="1:14" s="27" customFormat="1" ht="14.1" customHeight="1" x14ac:dyDescent="0.25">
      <c r="A32" s="137" t="s">
        <v>496</v>
      </c>
      <c r="B32" s="126">
        <v>8.33</v>
      </c>
      <c r="C32" s="126" t="s">
        <v>77</v>
      </c>
      <c r="D32" s="126" t="s">
        <v>77</v>
      </c>
      <c r="E32" s="126" t="s">
        <v>77</v>
      </c>
      <c r="F32" s="126" t="s">
        <v>77</v>
      </c>
      <c r="G32" s="126" t="s">
        <v>77</v>
      </c>
      <c r="H32" s="126" t="s">
        <v>77</v>
      </c>
      <c r="I32" s="126" t="s">
        <v>77</v>
      </c>
      <c r="J32" s="126" t="s">
        <v>77</v>
      </c>
      <c r="K32" s="126" t="s">
        <v>77</v>
      </c>
    </row>
    <row r="33" spans="1:11" s="27" customFormat="1" ht="12" x14ac:dyDescent="0.25">
      <c r="A33" s="137" t="s">
        <v>495</v>
      </c>
      <c r="B33" s="126">
        <v>5.08</v>
      </c>
      <c r="C33" s="126">
        <v>5.2</v>
      </c>
      <c r="D33" s="126">
        <v>5.7</v>
      </c>
      <c r="E33" s="126">
        <v>5.72</v>
      </c>
      <c r="F33" s="126">
        <v>9.1999999999999993</v>
      </c>
      <c r="G33" s="126">
        <v>9.6</v>
      </c>
      <c r="H33" s="126">
        <v>10.1</v>
      </c>
      <c r="I33" s="126">
        <v>10.5</v>
      </c>
      <c r="J33" s="126">
        <v>10.9</v>
      </c>
      <c r="K33" s="126">
        <v>20.440000000000001</v>
      </c>
    </row>
    <row r="34" spans="1:11" s="27" customFormat="1" ht="12" x14ac:dyDescent="0.25">
      <c r="A34" s="137" t="s">
        <v>494</v>
      </c>
      <c r="B34" s="126" t="s">
        <v>77</v>
      </c>
      <c r="C34" s="126">
        <v>3.9</v>
      </c>
      <c r="D34" s="126">
        <v>4.2</v>
      </c>
      <c r="E34" s="126">
        <v>4.8499999999999996</v>
      </c>
      <c r="F34" s="126">
        <v>5.0999999999999996</v>
      </c>
      <c r="G34" s="126">
        <v>5.5</v>
      </c>
      <c r="H34" s="126">
        <v>5.3</v>
      </c>
      <c r="I34" s="126">
        <v>7.7</v>
      </c>
      <c r="J34" s="126">
        <v>5.7</v>
      </c>
      <c r="K34" s="126">
        <v>5.96</v>
      </c>
    </row>
    <row r="35" spans="1:11" s="27" customFormat="1" ht="12" x14ac:dyDescent="0.25">
      <c r="A35" s="137" t="s">
        <v>493</v>
      </c>
      <c r="B35" s="126">
        <v>8.0299999999999994</v>
      </c>
      <c r="C35" s="126" t="s">
        <v>77</v>
      </c>
      <c r="D35" s="126" t="s">
        <v>77</v>
      </c>
      <c r="E35" s="126" t="s">
        <v>77</v>
      </c>
      <c r="F35" s="126" t="s">
        <v>77</v>
      </c>
      <c r="G35" s="126" t="s">
        <v>77</v>
      </c>
      <c r="H35" s="126" t="s">
        <v>77</v>
      </c>
      <c r="I35" s="126" t="s">
        <v>77</v>
      </c>
      <c r="J35" s="126" t="s">
        <v>77</v>
      </c>
      <c r="K35" s="126" t="s">
        <v>77</v>
      </c>
    </row>
    <row r="36" spans="1:11" s="27" customFormat="1" ht="12" x14ac:dyDescent="0.25">
      <c r="A36" s="137" t="s">
        <v>492</v>
      </c>
      <c r="B36" s="126">
        <v>2.71</v>
      </c>
      <c r="C36" s="126">
        <v>2.1</v>
      </c>
      <c r="D36" s="126">
        <v>2.1</v>
      </c>
      <c r="E36" s="126">
        <v>2.4700000000000002</v>
      </c>
      <c r="F36" s="126">
        <v>7</v>
      </c>
      <c r="G36" s="126">
        <v>7</v>
      </c>
      <c r="H36" s="126">
        <v>7</v>
      </c>
      <c r="I36" s="126">
        <v>5.5</v>
      </c>
      <c r="J36" s="126">
        <v>8.6</v>
      </c>
      <c r="K36" s="126">
        <v>9.19</v>
      </c>
    </row>
    <row r="37" spans="1:11" s="27" customFormat="1" ht="12" x14ac:dyDescent="0.25">
      <c r="A37" s="137" t="s">
        <v>491</v>
      </c>
      <c r="B37" s="126">
        <v>3.61</v>
      </c>
      <c r="C37" s="126" t="s">
        <v>77</v>
      </c>
      <c r="D37" s="126" t="s">
        <v>77</v>
      </c>
      <c r="E37" s="126" t="s">
        <v>77</v>
      </c>
      <c r="F37" s="126" t="s">
        <v>77</v>
      </c>
      <c r="G37" s="126" t="s">
        <v>77</v>
      </c>
      <c r="H37" s="126" t="s">
        <v>77</v>
      </c>
      <c r="I37" s="126" t="s">
        <v>77</v>
      </c>
      <c r="J37" s="126" t="s">
        <v>77</v>
      </c>
      <c r="K37" s="126" t="s">
        <v>77</v>
      </c>
    </row>
    <row r="38" spans="1:11" s="27" customFormat="1" ht="12" x14ac:dyDescent="0.25">
      <c r="A38" s="137" t="s">
        <v>490</v>
      </c>
      <c r="B38" s="126">
        <v>3.18</v>
      </c>
      <c r="C38" s="126" t="s">
        <v>77</v>
      </c>
      <c r="D38" s="126" t="s">
        <v>77</v>
      </c>
      <c r="E38" s="126" t="s">
        <v>77</v>
      </c>
      <c r="F38" s="126" t="s">
        <v>77</v>
      </c>
      <c r="G38" s="126" t="s">
        <v>77</v>
      </c>
      <c r="H38" s="126" t="s">
        <v>77</v>
      </c>
      <c r="I38" s="126" t="s">
        <v>77</v>
      </c>
      <c r="J38" s="126" t="s">
        <v>77</v>
      </c>
      <c r="K38" s="126" t="s">
        <v>77</v>
      </c>
    </row>
    <row r="39" spans="1:11" s="27" customFormat="1" ht="12" x14ac:dyDescent="0.25">
      <c r="A39" s="137" t="s">
        <v>489</v>
      </c>
      <c r="B39" s="126">
        <v>11.3</v>
      </c>
      <c r="C39" s="126">
        <v>12</v>
      </c>
      <c r="D39" s="126">
        <v>12.9</v>
      </c>
      <c r="E39" s="126">
        <v>13.42</v>
      </c>
      <c r="F39" s="126">
        <v>14.9</v>
      </c>
      <c r="G39" s="126">
        <v>16.5</v>
      </c>
      <c r="H39" s="126">
        <v>17.3</v>
      </c>
      <c r="I39" s="126">
        <v>18</v>
      </c>
      <c r="J39" s="126">
        <v>19.2</v>
      </c>
      <c r="K39" s="126">
        <v>19.920000000000002</v>
      </c>
    </row>
    <row r="40" spans="1:11" s="27" customFormat="1" ht="12" x14ac:dyDescent="0.25">
      <c r="A40" s="137" t="s">
        <v>488</v>
      </c>
      <c r="B40" s="126">
        <v>4.46</v>
      </c>
      <c r="C40" s="126">
        <v>5.9</v>
      </c>
      <c r="D40" s="126">
        <v>6</v>
      </c>
      <c r="E40" s="126">
        <v>6.28</v>
      </c>
      <c r="F40" s="126">
        <v>4.3</v>
      </c>
      <c r="G40" s="126">
        <v>4.7</v>
      </c>
      <c r="H40" s="126">
        <v>4.9000000000000004</v>
      </c>
      <c r="I40" s="126">
        <v>5.0999999999999996</v>
      </c>
      <c r="J40" s="126">
        <v>5.3</v>
      </c>
      <c r="K40" s="126">
        <v>5.52</v>
      </c>
    </row>
    <row r="41" spans="1:11" s="27" customFormat="1" ht="12" x14ac:dyDescent="0.25">
      <c r="A41" s="137" t="s">
        <v>487</v>
      </c>
      <c r="B41" s="126">
        <v>4.04</v>
      </c>
      <c r="C41" s="126">
        <v>4.8</v>
      </c>
      <c r="D41" s="126">
        <v>6.8</v>
      </c>
      <c r="E41" s="126">
        <v>7.37</v>
      </c>
      <c r="F41" s="126">
        <v>8</v>
      </c>
      <c r="G41" s="126">
        <v>8.4</v>
      </c>
      <c r="H41" s="126">
        <v>8.6999999999999993</v>
      </c>
      <c r="I41" s="126">
        <v>9.5</v>
      </c>
      <c r="J41" s="126">
        <v>10.4</v>
      </c>
      <c r="K41" s="126">
        <v>10.85</v>
      </c>
    </row>
    <row r="42" spans="1:11" s="27" customFormat="1" ht="12" x14ac:dyDescent="0.25">
      <c r="A42" s="137" t="s">
        <v>486</v>
      </c>
      <c r="B42" s="126">
        <v>5.16</v>
      </c>
      <c r="C42" s="126">
        <v>4.5999999999999996</v>
      </c>
      <c r="D42" s="126">
        <v>5.0999999999999996</v>
      </c>
      <c r="E42" s="126">
        <v>5.71</v>
      </c>
      <c r="F42" s="126">
        <v>6.7</v>
      </c>
      <c r="G42" s="126">
        <v>7.3</v>
      </c>
      <c r="H42" s="126">
        <v>7.7</v>
      </c>
      <c r="I42" s="126">
        <v>8</v>
      </c>
      <c r="J42" s="126">
        <v>8</v>
      </c>
      <c r="K42" s="126">
        <v>8.75</v>
      </c>
    </row>
    <row r="43" spans="1:11" s="27" customFormat="1" ht="12" x14ac:dyDescent="0.25">
      <c r="A43" s="137" t="s">
        <v>485</v>
      </c>
      <c r="B43" s="126" t="s">
        <v>77</v>
      </c>
      <c r="C43" s="126" t="s">
        <v>77</v>
      </c>
      <c r="D43" s="126" t="s">
        <v>77</v>
      </c>
      <c r="E43" s="126">
        <v>3.2</v>
      </c>
      <c r="F43" s="126">
        <v>3.8</v>
      </c>
      <c r="G43" s="126">
        <v>3.8</v>
      </c>
      <c r="H43" s="126">
        <v>3.8</v>
      </c>
      <c r="I43" s="126">
        <v>4.5999999999999996</v>
      </c>
      <c r="J43" s="126">
        <v>4.9000000000000004</v>
      </c>
      <c r="K43" s="126">
        <v>4.95</v>
      </c>
    </row>
    <row r="44" spans="1:11" s="27" customFormat="1" ht="12" x14ac:dyDescent="0.25">
      <c r="A44" s="137" t="s">
        <v>484</v>
      </c>
      <c r="B44" s="126">
        <v>4.1500000000000004</v>
      </c>
      <c r="C44" s="126">
        <v>3.2</v>
      </c>
      <c r="D44" s="126">
        <v>3.2</v>
      </c>
      <c r="E44" s="126">
        <v>3.23</v>
      </c>
      <c r="F44" s="126">
        <v>3.8</v>
      </c>
      <c r="G44" s="126">
        <v>3.8</v>
      </c>
      <c r="H44" s="126">
        <v>3.8</v>
      </c>
      <c r="I44" s="126">
        <v>4.5999999999999996</v>
      </c>
      <c r="J44" s="126" t="s">
        <v>77</v>
      </c>
      <c r="K44" s="126" t="s">
        <v>77</v>
      </c>
    </row>
    <row r="45" spans="1:11" s="27" customFormat="1" ht="12" x14ac:dyDescent="0.25">
      <c r="A45" s="137" t="s">
        <v>483</v>
      </c>
      <c r="B45" s="126">
        <v>0.55000000000000004</v>
      </c>
      <c r="C45" s="126" t="s">
        <v>77</v>
      </c>
      <c r="D45" s="126" t="s">
        <v>77</v>
      </c>
      <c r="E45" s="126" t="s">
        <v>77</v>
      </c>
      <c r="F45" s="126" t="s">
        <v>77</v>
      </c>
      <c r="G45" s="126" t="s">
        <v>77</v>
      </c>
      <c r="H45" s="126" t="s">
        <v>77</v>
      </c>
      <c r="I45" s="126" t="s">
        <v>77</v>
      </c>
      <c r="J45" s="126" t="s">
        <v>77</v>
      </c>
      <c r="K45" s="126" t="s">
        <v>77</v>
      </c>
    </row>
    <row r="46" spans="1:11" s="27" customFormat="1" ht="12" x14ac:dyDescent="0.25">
      <c r="A46" s="137" t="s">
        <v>482</v>
      </c>
      <c r="B46" s="126">
        <v>3.49</v>
      </c>
      <c r="C46" s="126">
        <v>3.2</v>
      </c>
      <c r="D46" s="126">
        <v>3.9</v>
      </c>
      <c r="E46" s="126">
        <v>3.93</v>
      </c>
      <c r="F46" s="126">
        <v>7.8</v>
      </c>
      <c r="G46" s="126">
        <v>8.9</v>
      </c>
      <c r="H46" s="126">
        <v>9.4</v>
      </c>
      <c r="I46" s="126">
        <v>10.1</v>
      </c>
      <c r="J46" s="126">
        <v>10.5</v>
      </c>
      <c r="K46" s="129">
        <v>10.49</v>
      </c>
    </row>
    <row r="47" spans="1:11" s="27" customFormat="1" ht="12" x14ac:dyDescent="0.25">
      <c r="A47" s="397" t="s">
        <v>481</v>
      </c>
      <c r="B47" s="256">
        <v>3.58</v>
      </c>
      <c r="C47" s="256" t="s">
        <v>77</v>
      </c>
      <c r="D47" s="256" t="s">
        <v>77</v>
      </c>
      <c r="E47" s="256" t="s">
        <v>77</v>
      </c>
      <c r="F47" s="256" t="s">
        <v>77</v>
      </c>
      <c r="G47" s="256" t="s">
        <v>77</v>
      </c>
      <c r="H47" s="256" t="s">
        <v>77</v>
      </c>
      <c r="I47" s="256" t="s">
        <v>77</v>
      </c>
      <c r="J47" s="256" t="s">
        <v>77</v>
      </c>
      <c r="K47" s="256" t="s">
        <v>77</v>
      </c>
    </row>
    <row r="48" spans="1:11" ht="59.25" customHeight="1" x14ac:dyDescent="0.25">
      <c r="A48" s="459" t="s">
        <v>480</v>
      </c>
      <c r="B48" s="521"/>
      <c r="C48" s="521"/>
      <c r="D48" s="521"/>
      <c r="E48" s="521"/>
      <c r="F48" s="521"/>
      <c r="G48" s="521"/>
      <c r="H48" s="521"/>
      <c r="I48" s="521"/>
      <c r="J48" s="521"/>
      <c r="K48" s="521"/>
    </row>
    <row r="49" spans="1:11" ht="45" customHeight="1" x14ac:dyDescent="0.25">
      <c r="A49" s="459" t="s">
        <v>479</v>
      </c>
      <c r="B49" s="521"/>
      <c r="C49" s="521"/>
      <c r="D49" s="521"/>
      <c r="E49" s="521"/>
      <c r="F49" s="521"/>
      <c r="G49" s="521"/>
      <c r="H49" s="521"/>
      <c r="I49" s="521"/>
      <c r="J49" s="521"/>
      <c r="K49" s="521"/>
    </row>
  </sheetData>
  <mergeCells count="5">
    <mergeCell ref="A1:K1"/>
    <mergeCell ref="A2:A3"/>
    <mergeCell ref="B2:K2"/>
    <mergeCell ref="A48:K48"/>
    <mergeCell ref="A49:K4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sqref="A1:E1"/>
    </sheetView>
  </sheetViews>
  <sheetFormatPr baseColWidth="10" defaultColWidth="10.85546875" defaultRowHeight="14.25" x14ac:dyDescent="0.25"/>
  <cols>
    <col min="1" max="1" width="10.42578125" style="137" customWidth="1"/>
    <col min="2" max="2" width="15.42578125" style="137" customWidth="1"/>
    <col min="3" max="3" width="15.42578125" style="126" customWidth="1"/>
    <col min="4" max="5" width="12.28515625" style="137" customWidth="1"/>
    <col min="6" max="16384" width="10.85546875" style="254"/>
  </cols>
  <sheetData>
    <row r="1" spans="1:5" s="86" customFormat="1" ht="39.75" customHeight="1" x14ac:dyDescent="0.25">
      <c r="A1" s="477" t="s">
        <v>533</v>
      </c>
      <c r="B1" s="477"/>
      <c r="C1" s="477"/>
      <c r="D1" s="477"/>
      <c r="E1" s="477"/>
    </row>
    <row r="2" spans="1:5" s="409" customFormat="1" ht="25.5" x14ac:dyDescent="0.25">
      <c r="A2" s="89" t="s">
        <v>1</v>
      </c>
      <c r="B2" s="89" t="s">
        <v>532</v>
      </c>
      <c r="C2" s="149" t="s">
        <v>531</v>
      </c>
      <c r="D2" s="89" t="s">
        <v>530</v>
      </c>
      <c r="E2" s="89" t="s">
        <v>529</v>
      </c>
    </row>
    <row r="3" spans="1:5" s="23" customFormat="1" ht="12" x14ac:dyDescent="0.25">
      <c r="A3" s="407">
        <v>2000</v>
      </c>
      <c r="B3" s="408">
        <v>56741</v>
      </c>
      <c r="C3" s="402">
        <v>0</v>
      </c>
      <c r="D3" s="401" t="s">
        <v>77</v>
      </c>
      <c r="E3" s="401">
        <v>56741</v>
      </c>
    </row>
    <row r="4" spans="1:5" s="23" customFormat="1" ht="12" x14ac:dyDescent="0.25">
      <c r="A4" s="407">
        <v>2001</v>
      </c>
      <c r="B4" s="408">
        <v>62175</v>
      </c>
      <c r="C4" s="402">
        <v>0</v>
      </c>
      <c r="D4" s="401" t="s">
        <v>77</v>
      </c>
      <c r="E4" s="401">
        <v>62175</v>
      </c>
    </row>
    <row r="5" spans="1:5" s="23" customFormat="1" ht="12" x14ac:dyDescent="0.25">
      <c r="A5" s="407">
        <v>2002</v>
      </c>
      <c r="B5" s="408">
        <v>63320</v>
      </c>
      <c r="C5" s="402">
        <v>0</v>
      </c>
      <c r="D5" s="401" t="s">
        <v>77</v>
      </c>
      <c r="E5" s="401">
        <v>63320</v>
      </c>
    </row>
    <row r="6" spans="1:5" s="23" customFormat="1" ht="12" x14ac:dyDescent="0.25">
      <c r="A6" s="407">
        <v>2003</v>
      </c>
      <c r="B6" s="408">
        <v>75772</v>
      </c>
      <c r="C6" s="402">
        <v>0</v>
      </c>
      <c r="D6" s="401">
        <v>2559.0561049010939</v>
      </c>
      <c r="E6" s="401">
        <v>78331.056104901101</v>
      </c>
    </row>
    <row r="7" spans="1:5" s="23" customFormat="1" ht="12" x14ac:dyDescent="0.25">
      <c r="A7" s="407">
        <v>2004</v>
      </c>
      <c r="B7" s="408">
        <v>85269</v>
      </c>
      <c r="C7" s="402">
        <v>0</v>
      </c>
      <c r="D7" s="401">
        <v>9807.1592358950729</v>
      </c>
      <c r="E7" s="401">
        <v>95076.159235895073</v>
      </c>
    </row>
    <row r="8" spans="1:5" s="23" customFormat="1" ht="12" x14ac:dyDescent="0.25">
      <c r="A8" s="407">
        <v>2005</v>
      </c>
      <c r="B8" s="408">
        <v>94987</v>
      </c>
      <c r="C8" s="402">
        <v>0</v>
      </c>
      <c r="D8" s="401">
        <v>5372.2464209250038</v>
      </c>
      <c r="E8" s="401">
        <v>100359.246420925</v>
      </c>
    </row>
    <row r="9" spans="1:5" s="23" customFormat="1" ht="12" x14ac:dyDescent="0.25">
      <c r="A9" s="407">
        <v>2006</v>
      </c>
      <c r="B9" s="408">
        <v>96814</v>
      </c>
      <c r="C9" s="402">
        <v>46664.047159938862</v>
      </c>
      <c r="D9" s="401">
        <v>5652.6360699086908</v>
      </c>
      <c r="E9" s="401">
        <v>149130.68322984755</v>
      </c>
    </row>
    <row r="10" spans="1:5" s="23" customFormat="1" ht="12" x14ac:dyDescent="0.25">
      <c r="A10" s="407">
        <v>2007</v>
      </c>
      <c r="B10" s="408">
        <v>105819</v>
      </c>
      <c r="C10" s="402">
        <v>51478.70127519012</v>
      </c>
      <c r="D10" s="401">
        <v>10984.117031951786</v>
      </c>
      <c r="E10" s="401">
        <v>168281.81830714189</v>
      </c>
    </row>
    <row r="11" spans="1:5" s="23" customFormat="1" ht="12" x14ac:dyDescent="0.25">
      <c r="A11" s="407">
        <v>2008</v>
      </c>
      <c r="B11" s="408">
        <v>148521.35252088716</v>
      </c>
      <c r="C11" s="402">
        <v>223716.12299999996</v>
      </c>
      <c r="D11" s="401">
        <v>26197.000000000004</v>
      </c>
      <c r="E11" s="401">
        <v>398434.47552088712</v>
      </c>
    </row>
    <row r="12" spans="1:5" s="23" customFormat="1" ht="12" x14ac:dyDescent="0.25">
      <c r="A12" s="407">
        <v>2009</v>
      </c>
      <c r="B12" s="408">
        <v>147555</v>
      </c>
      <c r="C12" s="402">
        <v>14617.928314800125</v>
      </c>
      <c r="D12" s="401">
        <v>6479.4542482009074</v>
      </c>
      <c r="E12" s="401">
        <v>168652.38256300101</v>
      </c>
    </row>
    <row r="13" spans="1:5" s="23" customFormat="1" ht="12" x14ac:dyDescent="0.25">
      <c r="A13" s="407">
        <v>2010</v>
      </c>
      <c r="B13" s="408">
        <v>102118</v>
      </c>
      <c r="C13" s="402">
        <v>71174.863742880683</v>
      </c>
      <c r="D13" s="401">
        <v>22340.201999460558</v>
      </c>
      <c r="E13" s="401">
        <v>195633.06574234125</v>
      </c>
    </row>
    <row r="14" spans="1:5" s="23" customFormat="1" ht="12" x14ac:dyDescent="0.25">
      <c r="A14" s="407">
        <v>2011</v>
      </c>
      <c r="B14" s="408">
        <v>101522</v>
      </c>
      <c r="C14" s="402">
        <v>147848.47592704612</v>
      </c>
      <c r="D14" s="401">
        <v>35586.481943077626</v>
      </c>
      <c r="E14" s="401">
        <v>284956.95787012373</v>
      </c>
    </row>
    <row r="15" spans="1:5" s="23" customFormat="1" ht="12" x14ac:dyDescent="0.25">
      <c r="A15" s="407">
        <v>2012</v>
      </c>
      <c r="B15" s="408">
        <v>104307</v>
      </c>
      <c r="C15" s="402">
        <v>191585.17241896942</v>
      </c>
      <c r="D15" s="405">
        <v>16564.380561978909</v>
      </c>
      <c r="E15" s="401">
        <v>312456.55298094836</v>
      </c>
    </row>
    <row r="16" spans="1:5" s="23" customFormat="1" ht="12" x14ac:dyDescent="0.25">
      <c r="A16" s="407">
        <v>2013</v>
      </c>
      <c r="B16" s="406">
        <v>111774</v>
      </c>
      <c r="C16" s="402">
        <v>87091.702507168549</v>
      </c>
      <c r="D16" s="405" t="s">
        <v>77</v>
      </c>
      <c r="E16" s="405">
        <v>198865.70250716855</v>
      </c>
    </row>
    <row r="17" spans="1:13" s="23" customFormat="1" ht="12" x14ac:dyDescent="0.25">
      <c r="A17" s="404">
        <v>2014</v>
      </c>
      <c r="B17" s="403">
        <v>116500</v>
      </c>
      <c r="C17" s="402">
        <v>12846.8</v>
      </c>
      <c r="D17" s="401" t="s">
        <v>77</v>
      </c>
      <c r="E17" s="400">
        <v>129346.8</v>
      </c>
    </row>
    <row r="18" spans="1:13" s="141" customFormat="1" ht="132.75" customHeight="1" x14ac:dyDescent="0.25">
      <c r="A18" s="560" t="s">
        <v>528</v>
      </c>
      <c r="B18" s="560"/>
      <c r="C18" s="560"/>
      <c r="D18" s="560"/>
      <c r="E18" s="560"/>
      <c r="F18" s="399"/>
      <c r="G18" s="399"/>
      <c r="H18" s="399"/>
      <c r="I18" s="399"/>
      <c r="J18" s="399"/>
      <c r="K18" s="399"/>
      <c r="L18" s="399"/>
      <c r="M18" s="399"/>
    </row>
    <row r="19" spans="1:13" ht="115.5" customHeight="1" x14ac:dyDescent="0.25">
      <c r="A19" s="464" t="s">
        <v>527</v>
      </c>
      <c r="B19" s="464"/>
      <c r="C19" s="464"/>
      <c r="D19" s="464"/>
      <c r="E19" s="464"/>
      <c r="F19" s="143"/>
      <c r="G19" s="143"/>
      <c r="H19" s="143"/>
      <c r="I19" s="143"/>
      <c r="J19" s="143"/>
      <c r="K19" s="143"/>
      <c r="L19" s="143"/>
      <c r="M19" s="143"/>
    </row>
    <row r="20" spans="1:13" x14ac:dyDescent="0.25">
      <c r="A20" s="125"/>
      <c r="B20" s="125"/>
      <c r="C20" s="125"/>
      <c r="D20" s="125"/>
      <c r="E20" s="125"/>
      <c r="F20" s="143"/>
      <c r="G20" s="143"/>
      <c r="H20" s="143"/>
      <c r="I20" s="143"/>
      <c r="J20" s="143"/>
      <c r="K20" s="143"/>
      <c r="L20" s="143"/>
      <c r="M20" s="143"/>
    </row>
    <row r="21" spans="1:13" x14ac:dyDescent="0.25">
      <c r="A21" s="125"/>
      <c r="B21" s="125"/>
      <c r="C21" s="125"/>
      <c r="D21" s="125"/>
      <c r="E21" s="125"/>
      <c r="F21" s="143"/>
      <c r="G21" s="143"/>
      <c r="H21" s="143"/>
      <c r="I21" s="143"/>
      <c r="J21" s="143"/>
      <c r="K21" s="143"/>
      <c r="L21" s="143"/>
      <c r="M21" s="143"/>
    </row>
  </sheetData>
  <mergeCells count="3">
    <mergeCell ref="A1:E1"/>
    <mergeCell ref="A18:E18"/>
    <mergeCell ref="A19:E1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H7" sqref="H7"/>
    </sheetView>
  </sheetViews>
  <sheetFormatPr baseColWidth="10" defaultRowHeight="15" x14ac:dyDescent="0.25"/>
  <cols>
    <col min="1" max="1" width="11.42578125" style="22"/>
    <col min="2" max="2" width="13.28515625" style="22" customWidth="1"/>
    <col min="3" max="3" width="12.7109375" style="22" customWidth="1"/>
    <col min="4" max="4" width="21.5703125" style="22" customWidth="1"/>
    <col min="5" max="16384" width="11.42578125" style="22"/>
  </cols>
  <sheetData>
    <row r="1" spans="1:10" ht="75.75" customHeight="1" x14ac:dyDescent="0.25">
      <c r="A1" s="419" t="s">
        <v>534</v>
      </c>
      <c r="B1" s="419"/>
      <c r="C1" s="419"/>
      <c r="D1" s="419"/>
      <c r="G1" s="411"/>
      <c r="H1" s="411"/>
      <c r="I1" s="411"/>
      <c r="J1" s="411"/>
    </row>
    <row r="2" spans="1:10" ht="54.75" customHeight="1" x14ac:dyDescent="0.25">
      <c r="A2" s="412" t="s">
        <v>1</v>
      </c>
      <c r="B2" s="412" t="s">
        <v>535</v>
      </c>
      <c r="C2" s="412" t="s">
        <v>536</v>
      </c>
      <c r="D2" s="412" t="s">
        <v>537</v>
      </c>
      <c r="G2" s="415"/>
      <c r="H2" s="415"/>
      <c r="I2" s="415"/>
      <c r="J2" s="415"/>
    </row>
    <row r="3" spans="1:10" x14ac:dyDescent="0.25">
      <c r="A3" s="575">
        <v>2003</v>
      </c>
      <c r="B3" s="576">
        <v>44806.913</v>
      </c>
      <c r="C3" s="576">
        <v>7302820.9689999996</v>
      </c>
      <c r="D3" s="577">
        <f>(B3/C3)*100</f>
        <v>0.61355622971181178</v>
      </c>
      <c r="G3" s="575"/>
      <c r="H3" s="576"/>
      <c r="I3" s="576"/>
      <c r="J3" s="578"/>
    </row>
    <row r="4" spans="1:10" x14ac:dyDescent="0.25">
      <c r="A4" s="575">
        <v>2004</v>
      </c>
      <c r="B4" s="576">
        <v>50176.589</v>
      </c>
      <c r="C4" s="576">
        <v>8299895.4570000004</v>
      </c>
      <c r="D4" s="577">
        <f t="shared" ref="D4:D15" si="0">(B4/C4)*100</f>
        <v>0.60454483143738713</v>
      </c>
      <c r="G4" s="575"/>
      <c r="H4" s="576"/>
      <c r="I4" s="576"/>
      <c r="J4" s="578"/>
    </row>
    <row r="5" spans="1:10" x14ac:dyDescent="0.25">
      <c r="A5" s="575">
        <v>2005</v>
      </c>
      <c r="B5" s="576">
        <v>57009.281999999999</v>
      </c>
      <c r="C5" s="576">
        <v>9028898.5360000003</v>
      </c>
      <c r="D5" s="577">
        <f t="shared" si="0"/>
        <v>0.63140904477653326</v>
      </c>
      <c r="G5" s="575"/>
      <c r="H5" s="576"/>
      <c r="I5" s="576"/>
      <c r="J5" s="578"/>
    </row>
    <row r="6" spans="1:10" x14ac:dyDescent="0.25">
      <c r="A6" s="575">
        <v>2006</v>
      </c>
      <c r="B6" s="576">
        <v>64796.161</v>
      </c>
      <c r="C6" s="576">
        <v>10120002.642999999</v>
      </c>
      <c r="D6" s="577">
        <f t="shared" si="0"/>
        <v>0.6402781035321119</v>
      </c>
      <c r="G6" s="575"/>
      <c r="H6" s="576"/>
      <c r="I6" s="576"/>
      <c r="J6" s="578"/>
    </row>
    <row r="7" spans="1:10" x14ac:dyDescent="0.25">
      <c r="A7" s="575">
        <v>2007</v>
      </c>
      <c r="B7" s="576">
        <v>80256.225999999995</v>
      </c>
      <c r="C7" s="576">
        <v>10962144.164000001</v>
      </c>
      <c r="D7" s="577">
        <f t="shared" si="0"/>
        <v>0.73212160686194738</v>
      </c>
      <c r="G7" s="575"/>
      <c r="H7" s="576"/>
      <c r="I7" s="576"/>
      <c r="J7" s="578"/>
    </row>
    <row r="8" spans="1:10" x14ac:dyDescent="0.25">
      <c r="A8" s="575">
        <v>2008</v>
      </c>
      <c r="B8" s="576">
        <v>97065.767999999996</v>
      </c>
      <c r="C8" s="576">
        <v>11941199.469000001</v>
      </c>
      <c r="D8" s="577">
        <f t="shared" si="0"/>
        <v>0.81286447188147204</v>
      </c>
      <c r="G8" s="575"/>
      <c r="H8" s="576"/>
      <c r="I8" s="576"/>
      <c r="J8" s="578"/>
    </row>
    <row r="9" spans="1:10" x14ac:dyDescent="0.25">
      <c r="A9" s="575">
        <v>2009</v>
      </c>
      <c r="B9" s="576">
        <v>121004.03</v>
      </c>
      <c r="C9" s="576">
        <v>11568456.421</v>
      </c>
      <c r="D9" s="577">
        <f t="shared" si="0"/>
        <v>1.0459825027334129</v>
      </c>
      <c r="G9" s="575"/>
      <c r="H9" s="576"/>
      <c r="I9" s="576"/>
      <c r="J9" s="578"/>
    </row>
    <row r="10" spans="1:10" x14ac:dyDescent="0.25">
      <c r="A10" s="575">
        <v>2010</v>
      </c>
      <c r="B10" s="576">
        <v>126176.09600000001</v>
      </c>
      <c r="C10" s="576">
        <v>12723475.302999999</v>
      </c>
      <c r="D10" s="577">
        <f t="shared" si="0"/>
        <v>0.99167949789826393</v>
      </c>
      <c r="G10" s="575"/>
      <c r="H10" s="576"/>
      <c r="I10" s="576"/>
      <c r="J10" s="578"/>
    </row>
    <row r="11" spans="1:10" x14ac:dyDescent="0.25">
      <c r="A11" s="575">
        <v>2011</v>
      </c>
      <c r="B11" s="576">
        <v>145940.60699999999</v>
      </c>
      <c r="C11" s="576">
        <v>14021256.689999999</v>
      </c>
      <c r="D11" s="577">
        <f t="shared" si="0"/>
        <v>1.0408525442950149</v>
      </c>
      <c r="G11" s="575"/>
      <c r="H11" s="576"/>
      <c r="I11" s="576"/>
      <c r="J11" s="578"/>
    </row>
    <row r="12" spans="1:10" x14ac:dyDescent="0.25">
      <c r="A12" s="575">
        <v>2012</v>
      </c>
      <c r="B12" s="576">
        <v>146936.23699999999</v>
      </c>
      <c r="C12" s="576">
        <v>15116997.796</v>
      </c>
      <c r="D12" s="577">
        <f t="shared" si="0"/>
        <v>0.97199350679855057</v>
      </c>
      <c r="G12" s="575"/>
      <c r="H12" s="576"/>
      <c r="I12" s="576"/>
      <c r="J12" s="578"/>
    </row>
    <row r="13" spans="1:10" x14ac:dyDescent="0.25">
      <c r="A13" s="575">
        <v>2013</v>
      </c>
      <c r="B13" s="576">
        <v>143291.14199999999</v>
      </c>
      <c r="C13" s="576">
        <v>15444777.664000001</v>
      </c>
      <c r="D13" s="577">
        <f t="shared" si="0"/>
        <v>0.92776435580549121</v>
      </c>
      <c r="G13" s="575"/>
      <c r="H13" s="576"/>
      <c r="I13" s="576"/>
      <c r="J13" s="578"/>
    </row>
    <row r="14" spans="1:10" x14ac:dyDescent="0.25">
      <c r="A14" s="575">
        <v>2014</v>
      </c>
      <c r="B14" s="576">
        <v>146883.95800000001</v>
      </c>
      <c r="C14" s="576">
        <v>16314300.332</v>
      </c>
      <c r="D14" s="577">
        <f t="shared" si="0"/>
        <v>0.90033869066325589</v>
      </c>
      <c r="G14" s="575"/>
      <c r="H14" s="576"/>
      <c r="I14" s="576"/>
      <c r="J14" s="578"/>
    </row>
    <row r="15" spans="1:10" x14ac:dyDescent="0.25">
      <c r="A15" s="575">
        <v>2015</v>
      </c>
      <c r="B15" s="576">
        <v>141933.01199999999</v>
      </c>
      <c r="C15" s="576">
        <v>17126791.015999999</v>
      </c>
      <c r="D15" s="577">
        <f t="shared" si="0"/>
        <v>0.82871923799037961</v>
      </c>
      <c r="G15" s="575"/>
      <c r="H15" s="576"/>
      <c r="I15" s="576"/>
      <c r="J15" s="578"/>
    </row>
    <row r="16" spans="1:10" ht="125.25" customHeight="1" x14ac:dyDescent="0.25">
      <c r="A16" s="579" t="s">
        <v>538</v>
      </c>
      <c r="B16" s="579"/>
      <c r="C16" s="579"/>
      <c r="D16" s="579"/>
      <c r="G16" s="580"/>
      <c r="H16" s="576"/>
      <c r="I16" s="576"/>
      <c r="J16" s="578"/>
    </row>
    <row r="17" spans="1:10" ht="52.5" customHeight="1" x14ac:dyDescent="0.25">
      <c r="A17" s="459" t="s">
        <v>539</v>
      </c>
      <c r="B17" s="459"/>
      <c r="C17" s="459"/>
      <c r="D17" s="459"/>
      <c r="G17" s="414"/>
      <c r="H17" s="414"/>
      <c r="I17" s="414"/>
      <c r="J17" s="414"/>
    </row>
    <row r="18" spans="1:10" x14ac:dyDescent="0.25">
      <c r="A18" s="141"/>
      <c r="B18" s="141"/>
      <c r="C18" s="141"/>
      <c r="D18" s="141"/>
      <c r="G18" s="581"/>
      <c r="H18" s="581"/>
      <c r="I18" s="581"/>
      <c r="J18" s="581"/>
    </row>
    <row r="19" spans="1:10" x14ac:dyDescent="0.25">
      <c r="A19" s="582"/>
      <c r="B19" s="582"/>
      <c r="C19" s="582"/>
      <c r="D19" s="583"/>
      <c r="G19" s="581"/>
      <c r="H19" s="581"/>
      <c r="I19" s="581"/>
      <c r="J19" s="581"/>
    </row>
    <row r="20" spans="1:10" x14ac:dyDescent="0.25">
      <c r="A20" s="584"/>
      <c r="B20" s="172"/>
      <c r="C20" s="585"/>
      <c r="D20" s="585"/>
      <c r="G20" s="581"/>
      <c r="H20" s="581"/>
      <c r="I20" s="581"/>
      <c r="J20" s="581"/>
    </row>
    <row r="21" spans="1:10" x14ac:dyDescent="0.25">
      <c r="A21" s="584"/>
      <c r="B21" s="165"/>
      <c r="C21" s="586"/>
      <c r="D21" s="587"/>
      <c r="G21" s="581"/>
      <c r="H21" s="581"/>
      <c r="I21" s="581"/>
      <c r="J21" s="581"/>
    </row>
    <row r="22" spans="1:10" x14ac:dyDescent="0.25">
      <c r="A22" s="584"/>
      <c r="B22" s="165"/>
      <c r="C22" s="586"/>
      <c r="D22" s="587"/>
    </row>
    <row r="23" spans="1:10" x14ac:dyDescent="0.25">
      <c r="A23" s="584"/>
      <c r="B23" s="165"/>
      <c r="C23" s="586"/>
      <c r="D23" s="587"/>
    </row>
    <row r="24" spans="1:10" x14ac:dyDescent="0.25">
      <c r="A24" s="584"/>
      <c r="B24" s="165"/>
      <c r="C24" s="586"/>
      <c r="D24" s="587"/>
    </row>
    <row r="25" spans="1:10" x14ac:dyDescent="0.25">
      <c r="A25" s="584"/>
      <c r="B25" s="165"/>
      <c r="C25" s="586"/>
      <c r="D25" s="587"/>
    </row>
    <row r="26" spans="1:10" x14ac:dyDescent="0.25">
      <c r="A26" s="584"/>
      <c r="B26" s="165"/>
      <c r="C26" s="586"/>
      <c r="D26" s="587"/>
    </row>
    <row r="27" spans="1:10" x14ac:dyDescent="0.25">
      <c r="A27" s="584"/>
      <c r="B27" s="165"/>
      <c r="C27" s="586"/>
      <c r="D27" s="587"/>
    </row>
    <row r="28" spans="1:10" x14ac:dyDescent="0.25">
      <c r="A28" s="588"/>
      <c r="B28" s="165"/>
      <c r="C28" s="586"/>
      <c r="D28" s="587"/>
    </row>
  </sheetData>
  <mergeCells count="3">
    <mergeCell ref="A1:D1"/>
    <mergeCell ref="A16:D16"/>
    <mergeCell ref="A17:D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C1"/>
    </sheetView>
  </sheetViews>
  <sheetFormatPr baseColWidth="10" defaultRowHeight="15" x14ac:dyDescent="0.25"/>
  <cols>
    <col min="1" max="2" width="19.28515625" customWidth="1"/>
    <col min="3" max="3" width="17.140625" customWidth="1"/>
  </cols>
  <sheetData>
    <row r="1" spans="1:3" ht="40.5" customHeight="1" x14ac:dyDescent="0.25">
      <c r="A1" s="429" t="s">
        <v>34</v>
      </c>
      <c r="B1" s="429"/>
      <c r="C1" s="429"/>
    </row>
    <row r="2" spans="1:3" x14ac:dyDescent="0.25">
      <c r="A2" s="30" t="s">
        <v>1</v>
      </c>
      <c r="B2" s="30" t="s">
        <v>35</v>
      </c>
      <c r="C2" s="31" t="s">
        <v>36</v>
      </c>
    </row>
    <row r="3" spans="1:3" s="49" customFormat="1" ht="12" x14ac:dyDescent="0.2">
      <c r="A3" s="40">
        <v>2003</v>
      </c>
      <c r="B3" s="47">
        <v>8411585.2417511567</v>
      </c>
      <c r="C3" s="48">
        <v>100</v>
      </c>
    </row>
    <row r="4" spans="1:3" s="49" customFormat="1" ht="12" x14ac:dyDescent="0.2">
      <c r="A4" s="40">
        <v>2004</v>
      </c>
      <c r="B4" s="47">
        <v>9227069.3696955517</v>
      </c>
      <c r="C4" s="48">
        <v>109.69477339297133</v>
      </c>
    </row>
    <row r="5" spans="1:3" s="49" customFormat="1" ht="12" x14ac:dyDescent="0.2">
      <c r="A5" s="40">
        <v>2005</v>
      </c>
      <c r="B5" s="47">
        <v>9691338.1862307861</v>
      </c>
      <c r="C5" s="48">
        <v>115.21417078587682</v>
      </c>
    </row>
    <row r="6" spans="1:3" s="49" customFormat="1" ht="12" x14ac:dyDescent="0.2">
      <c r="A6" s="40">
        <v>2006</v>
      </c>
      <c r="B6" s="47">
        <v>10444305.545795938</v>
      </c>
      <c r="C6" s="48">
        <v>124.16572198490378</v>
      </c>
    </row>
    <row r="7" spans="1:3" s="49" customFormat="1" ht="12" x14ac:dyDescent="0.2">
      <c r="A7" s="40">
        <v>2007</v>
      </c>
      <c r="B7" s="47">
        <v>10854050.81642711</v>
      </c>
      <c r="C7" s="48">
        <v>129.03692353437378</v>
      </c>
    </row>
    <row r="8" spans="1:3" s="49" customFormat="1" ht="12" x14ac:dyDescent="0.2">
      <c r="A8" s="40">
        <v>2008</v>
      </c>
      <c r="B8" s="47">
        <v>11037175.259</v>
      </c>
      <c r="C8" s="48">
        <v>131.21397384427192</v>
      </c>
    </row>
    <row r="9" spans="1:3" s="49" customFormat="1" ht="12" x14ac:dyDescent="0.2">
      <c r="A9" s="40">
        <v>2009</v>
      </c>
      <c r="B9" s="47">
        <v>10284161.102623064</v>
      </c>
      <c r="C9" s="48">
        <v>122.26186630764104</v>
      </c>
    </row>
    <row r="10" spans="1:3" s="49" customFormat="1" ht="12" x14ac:dyDescent="0.2">
      <c r="A10" s="40">
        <v>2010</v>
      </c>
      <c r="B10" s="47">
        <v>11025131.547732143</v>
      </c>
      <c r="C10" s="48">
        <v>131.07079380244011</v>
      </c>
    </row>
    <row r="11" spans="1:3" s="49" customFormat="1" ht="12" x14ac:dyDescent="0.2">
      <c r="A11" s="40">
        <v>2011</v>
      </c>
      <c r="B11" s="47">
        <v>11611302.757940365</v>
      </c>
      <c r="C11" s="48">
        <v>138.03941140972231</v>
      </c>
    </row>
    <row r="12" spans="1:3" s="49" customFormat="1" ht="12" x14ac:dyDescent="0.2">
      <c r="A12" s="40">
        <v>2012</v>
      </c>
      <c r="B12" s="47">
        <v>12017979.862635879</v>
      </c>
      <c r="C12" s="48">
        <v>142.87413748105735</v>
      </c>
    </row>
    <row r="13" spans="1:3" s="49" customFormat="1" ht="12" x14ac:dyDescent="0.2">
      <c r="A13" s="40">
        <v>2013</v>
      </c>
      <c r="B13" s="47">
        <v>11871026.813625738</v>
      </c>
      <c r="C13" s="48">
        <v>141.12710591938767</v>
      </c>
    </row>
    <row r="14" spans="1:3" s="49" customFormat="1" ht="12" x14ac:dyDescent="0.2">
      <c r="A14" s="40">
        <v>2014</v>
      </c>
      <c r="B14" s="47">
        <v>12385317.126530839</v>
      </c>
      <c r="C14" s="48">
        <v>147.24117714525372</v>
      </c>
    </row>
    <row r="15" spans="1:3" ht="53.25" customHeight="1" x14ac:dyDescent="0.25">
      <c r="A15" s="441" t="s">
        <v>37</v>
      </c>
      <c r="B15" s="441"/>
      <c r="C15" s="441"/>
    </row>
    <row r="16" spans="1:3" ht="69.75" customHeight="1" x14ac:dyDescent="0.25">
      <c r="A16" s="442" t="s">
        <v>38</v>
      </c>
      <c r="B16" s="443"/>
      <c r="C16" s="443"/>
    </row>
  </sheetData>
  <mergeCells count="3">
    <mergeCell ref="A1:C1"/>
    <mergeCell ref="A15:C15"/>
    <mergeCell ref="A16:C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1"/>
    </sheetView>
  </sheetViews>
  <sheetFormatPr baseColWidth="10" defaultColWidth="10.85546875" defaultRowHeight="15" x14ac:dyDescent="0.25"/>
  <cols>
    <col min="1" max="1" width="10.85546875" style="22"/>
    <col min="2" max="4" width="16" style="22" customWidth="1"/>
    <col min="5" max="5" width="17.7109375" style="22" customWidth="1"/>
    <col min="6" max="6" width="16.7109375" style="22" customWidth="1"/>
    <col min="7" max="16384" width="10.85546875" style="22"/>
  </cols>
  <sheetData>
    <row r="1" spans="1:6" ht="37.5" customHeight="1" x14ac:dyDescent="0.25">
      <c r="A1" s="429" t="s">
        <v>39</v>
      </c>
      <c r="B1" s="429"/>
      <c r="C1" s="429"/>
      <c r="D1" s="429"/>
      <c r="E1" s="429"/>
      <c r="F1" s="429"/>
    </row>
    <row r="2" spans="1:6" ht="25.5" x14ac:dyDescent="0.25">
      <c r="A2" s="30" t="s">
        <v>1</v>
      </c>
      <c r="B2" s="30" t="s">
        <v>40</v>
      </c>
      <c r="C2" s="31" t="s">
        <v>30</v>
      </c>
      <c r="D2" s="31" t="s">
        <v>41</v>
      </c>
      <c r="E2" s="30" t="s">
        <v>42</v>
      </c>
      <c r="F2" s="31" t="s">
        <v>30</v>
      </c>
    </row>
    <row r="3" spans="1:6" x14ac:dyDescent="0.25">
      <c r="A3" s="32">
        <v>2003</v>
      </c>
      <c r="B3" s="50">
        <v>6221240</v>
      </c>
      <c r="C3" s="51" t="s">
        <v>31</v>
      </c>
      <c r="D3" s="51">
        <v>74.099999999999994</v>
      </c>
      <c r="E3" s="50">
        <v>8395735.4925775994</v>
      </c>
      <c r="F3" s="52" t="s">
        <v>31</v>
      </c>
    </row>
    <row r="4" spans="1:6" x14ac:dyDescent="0.25">
      <c r="A4" s="32">
        <v>2004</v>
      </c>
      <c r="B4" s="50">
        <v>7075289</v>
      </c>
      <c r="C4" s="51">
        <v>13.72795455568343</v>
      </c>
      <c r="D4" s="51">
        <v>80.3</v>
      </c>
      <c r="E4" s="50">
        <v>8811069.7384806983</v>
      </c>
      <c r="F4" s="51">
        <v>4.9469667817701346</v>
      </c>
    </row>
    <row r="5" spans="1:6" x14ac:dyDescent="0.25">
      <c r="A5" s="32">
        <v>2005</v>
      </c>
      <c r="B5" s="50">
        <v>7702093</v>
      </c>
      <c r="C5" s="51">
        <v>8.8590586193723055</v>
      </c>
      <c r="D5" s="51">
        <v>84.6</v>
      </c>
      <c r="E5" s="50">
        <v>9104128.8416075651</v>
      </c>
      <c r="F5" s="51">
        <v>3.3260331812718036</v>
      </c>
    </row>
    <row r="6" spans="1:6" x14ac:dyDescent="0.25">
      <c r="A6" s="32">
        <v>2006</v>
      </c>
      <c r="B6" s="50">
        <v>8667104</v>
      </c>
      <c r="C6" s="51">
        <v>12.529204723962684</v>
      </c>
      <c r="D6" s="51">
        <v>89.9</v>
      </c>
      <c r="E6" s="50">
        <v>9640827.5862068962</v>
      </c>
      <c r="F6" s="51">
        <v>5.8951136779448632</v>
      </c>
    </row>
    <row r="7" spans="1:6" x14ac:dyDescent="0.25">
      <c r="A7" s="32">
        <v>2007</v>
      </c>
      <c r="B7" s="50">
        <v>9393487</v>
      </c>
      <c r="C7" s="51">
        <v>8.3809193936059891</v>
      </c>
      <c r="D7" s="51">
        <v>94.3</v>
      </c>
      <c r="E7" s="50">
        <v>9961279.957582185</v>
      </c>
      <c r="F7" s="51">
        <v>3.3239093688778309</v>
      </c>
    </row>
    <row r="8" spans="1:6" x14ac:dyDescent="0.25">
      <c r="A8" s="32">
        <v>2008</v>
      </c>
      <c r="B8" s="50">
        <v>10047757</v>
      </c>
      <c r="C8" s="51">
        <v>6.9651451053267088</v>
      </c>
      <c r="D8" s="51">
        <v>100</v>
      </c>
      <c r="E8" s="50">
        <v>10047757</v>
      </c>
      <c r="F8" s="51">
        <v>0.86813183432308261</v>
      </c>
    </row>
    <row r="9" spans="1:6" x14ac:dyDescent="0.25">
      <c r="A9" s="32">
        <v>2009</v>
      </c>
      <c r="B9" s="50">
        <v>9775277</v>
      </c>
      <c r="C9" s="51">
        <v>-2.7118490226226588</v>
      </c>
      <c r="D9" s="51">
        <v>103.5</v>
      </c>
      <c r="E9" s="50">
        <v>9444712.0772946849</v>
      </c>
      <c r="F9" s="51">
        <v>-6.0017864952876092</v>
      </c>
    </row>
    <row r="10" spans="1:6" x14ac:dyDescent="0.25">
      <c r="A10" s="32">
        <v>2010</v>
      </c>
      <c r="B10" s="50">
        <v>10881511</v>
      </c>
      <c r="C10" s="51">
        <v>11.316651180319504</v>
      </c>
      <c r="D10" s="51">
        <v>108.2</v>
      </c>
      <c r="E10" s="50">
        <v>10056849.353049908</v>
      </c>
      <c r="F10" s="51">
        <v>6.481269844390658</v>
      </c>
    </row>
    <row r="11" spans="1:6" x14ac:dyDescent="0.25">
      <c r="A11" s="32">
        <v>2011</v>
      </c>
      <c r="B11" s="50">
        <v>11969810</v>
      </c>
      <c r="C11" s="51">
        <v>10.001359186238012</v>
      </c>
      <c r="D11" s="51">
        <v>113.9</v>
      </c>
      <c r="E11" s="50">
        <v>10509051.799824407</v>
      </c>
      <c r="F11" s="51">
        <v>4.4964623700698203</v>
      </c>
    </row>
    <row r="12" spans="1:6" x14ac:dyDescent="0.25">
      <c r="A12" s="32">
        <v>2012</v>
      </c>
      <c r="B12" s="50">
        <v>12816185</v>
      </c>
      <c r="C12" s="51">
        <v>7.0709142417465287</v>
      </c>
      <c r="D12" s="51">
        <v>117.6</v>
      </c>
      <c r="E12" s="50">
        <v>10898116.49659864</v>
      </c>
      <c r="F12" s="51">
        <v>3.7021864977460073</v>
      </c>
    </row>
    <row r="13" spans="1:6" x14ac:dyDescent="0.25">
      <c r="A13" s="32">
        <v>2013</v>
      </c>
      <c r="B13" s="50">
        <v>13312162</v>
      </c>
      <c r="C13" s="51">
        <v>3.8699269712476836</v>
      </c>
      <c r="D13" s="51">
        <v>119.7</v>
      </c>
      <c r="E13" s="50">
        <v>11121271.512113618</v>
      </c>
      <c r="F13" s="51">
        <v>2.0476475506994829</v>
      </c>
    </row>
    <row r="14" spans="1:6" x14ac:dyDescent="0.25">
      <c r="A14" s="32">
        <v>2014</v>
      </c>
      <c r="B14" s="50">
        <v>14326074</v>
      </c>
      <c r="C14" s="51">
        <v>7.6164337543368266</v>
      </c>
      <c r="D14" s="51">
        <v>125.3</v>
      </c>
      <c r="E14" s="50">
        <v>11433418.994413408</v>
      </c>
      <c r="F14" s="51">
        <v>2.8067607373832182</v>
      </c>
    </row>
    <row r="15" spans="1:6" ht="44.25" customHeight="1" x14ac:dyDescent="0.25">
      <c r="A15" s="444" t="s">
        <v>43</v>
      </c>
      <c r="B15" s="444"/>
      <c r="C15" s="444"/>
      <c r="D15" s="444"/>
      <c r="E15" s="444"/>
      <c r="F15" s="444"/>
    </row>
    <row r="16" spans="1:6" ht="54" customHeight="1" x14ac:dyDescent="0.25">
      <c r="A16" s="440" t="s">
        <v>44</v>
      </c>
      <c r="B16" s="440"/>
      <c r="C16" s="440"/>
      <c r="D16" s="440"/>
      <c r="E16" s="440"/>
      <c r="F16" s="440"/>
    </row>
  </sheetData>
  <mergeCells count="3">
    <mergeCell ref="A1:F1"/>
    <mergeCell ref="A15:F15"/>
    <mergeCell ref="A16:F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G1"/>
    </sheetView>
  </sheetViews>
  <sheetFormatPr baseColWidth="10" defaultRowHeight="13.5" x14ac:dyDescent="0.25"/>
  <cols>
    <col min="1" max="1" width="11.42578125" style="53"/>
    <col min="2" max="2" width="10.42578125" style="53" customWidth="1"/>
    <col min="3" max="3" width="14.42578125" style="53" customWidth="1"/>
    <col min="4" max="4" width="10.28515625" style="53" customWidth="1"/>
    <col min="5" max="5" width="14.42578125" style="53" customWidth="1"/>
    <col min="6" max="6" width="10.28515625" style="53" customWidth="1"/>
    <col min="7" max="7" width="15.28515625" style="53" customWidth="1"/>
    <col min="8" max="16384" width="11.42578125" style="53"/>
  </cols>
  <sheetData>
    <row r="1" spans="1:7" ht="32.25" customHeight="1" x14ac:dyDescent="0.25">
      <c r="A1" s="429" t="s">
        <v>45</v>
      </c>
      <c r="B1" s="429"/>
      <c r="C1" s="429"/>
      <c r="D1" s="429"/>
      <c r="E1" s="429"/>
      <c r="F1" s="429"/>
      <c r="G1" s="429"/>
    </row>
    <row r="2" spans="1:7" ht="21.75" customHeight="1" x14ac:dyDescent="0.25">
      <c r="A2" s="446" t="s">
        <v>1</v>
      </c>
      <c r="B2" s="446" t="s">
        <v>46</v>
      </c>
      <c r="C2" s="446"/>
      <c r="D2" s="446" t="s">
        <v>47</v>
      </c>
      <c r="E2" s="446"/>
      <c r="F2" s="446" t="s">
        <v>10</v>
      </c>
      <c r="G2" s="446"/>
    </row>
    <row r="3" spans="1:7" s="54" customFormat="1" ht="25.5" x14ac:dyDescent="0.25">
      <c r="A3" s="447"/>
      <c r="B3" s="31" t="s">
        <v>10</v>
      </c>
      <c r="C3" s="31" t="s">
        <v>48</v>
      </c>
      <c r="D3" s="31" t="s">
        <v>10</v>
      </c>
      <c r="E3" s="31" t="s">
        <v>48</v>
      </c>
      <c r="F3" s="31" t="s">
        <v>10</v>
      </c>
      <c r="G3" s="31" t="s">
        <v>48</v>
      </c>
    </row>
    <row r="4" spans="1:7" s="57" customFormat="1" ht="12" x14ac:dyDescent="0.2">
      <c r="A4" s="40">
        <v>1993</v>
      </c>
      <c r="B4" s="55">
        <v>814875.74774999998</v>
      </c>
      <c r="C4" s="56">
        <v>10.019479302321583</v>
      </c>
      <c r="D4" s="55">
        <v>580764.75549999997</v>
      </c>
      <c r="E4" s="56">
        <v>7.1409174506876285</v>
      </c>
      <c r="F4" s="55">
        <v>1395640.503</v>
      </c>
      <c r="G4" s="56">
        <v>17.160396749935284</v>
      </c>
    </row>
    <row r="5" spans="1:7" s="57" customFormat="1" ht="12" x14ac:dyDescent="0.2">
      <c r="A5" s="40">
        <v>1994</v>
      </c>
      <c r="B5" s="55">
        <v>962402.88974999997</v>
      </c>
      <c r="C5" s="56">
        <v>11.299274029608677</v>
      </c>
      <c r="D5" s="55">
        <v>613201.52300000004</v>
      </c>
      <c r="E5" s="56">
        <v>7.1994090183480646</v>
      </c>
      <c r="F5" s="55">
        <v>1575604.4127499999</v>
      </c>
      <c r="G5" s="56">
        <v>18.498683047956739</v>
      </c>
    </row>
    <row r="6" spans="1:7" s="57" customFormat="1" ht="12" x14ac:dyDescent="0.2">
      <c r="A6" s="40">
        <v>1995</v>
      </c>
      <c r="B6" s="55">
        <v>562345.12424999999</v>
      </c>
      <c r="C6" s="56">
        <v>7.0057596093367795</v>
      </c>
      <c r="D6" s="55">
        <v>614487.20299999998</v>
      </c>
      <c r="E6" s="56">
        <v>7.6553515654167796</v>
      </c>
      <c r="F6" s="55">
        <v>1176832.3277500002</v>
      </c>
      <c r="G6" s="56">
        <v>14.661111180982619</v>
      </c>
    </row>
    <row r="7" spans="1:7" s="57" customFormat="1" ht="12" x14ac:dyDescent="0.2">
      <c r="A7" s="40">
        <v>1996</v>
      </c>
      <c r="B7" s="55">
        <v>743859.51675000007</v>
      </c>
      <c r="C7" s="56">
        <v>8.7528755076015443</v>
      </c>
      <c r="D7" s="55">
        <v>621458.95724999998</v>
      </c>
      <c r="E7" s="56">
        <v>7.3126077752679626</v>
      </c>
      <c r="F7" s="55">
        <v>1365318.4740000002</v>
      </c>
      <c r="G7" s="56">
        <v>16.065483282869508</v>
      </c>
    </row>
    <row r="8" spans="1:7" s="57" customFormat="1" ht="12" x14ac:dyDescent="0.2">
      <c r="A8" s="40">
        <v>1997</v>
      </c>
      <c r="B8" s="55">
        <v>932136.52350000001</v>
      </c>
      <c r="C8" s="56">
        <v>10.254304749776411</v>
      </c>
      <c r="D8" s="55">
        <v>677694.8017500001</v>
      </c>
      <c r="E8" s="56">
        <v>7.4552266210860569</v>
      </c>
      <c r="F8" s="55">
        <v>1609831.3252500002</v>
      </c>
      <c r="G8" s="56">
        <v>17.709531370862468</v>
      </c>
    </row>
    <row r="9" spans="1:7" s="57" customFormat="1" ht="12" x14ac:dyDescent="0.2">
      <c r="A9" s="40">
        <v>1998</v>
      </c>
      <c r="B9" s="55">
        <v>1108266.36075</v>
      </c>
      <c r="C9" s="56">
        <v>11.644384184580886</v>
      </c>
      <c r="D9" s="55">
        <v>657914.72699999996</v>
      </c>
      <c r="E9" s="56">
        <v>6.9126088395367287</v>
      </c>
      <c r="F9" s="55">
        <v>1766181.0874999999</v>
      </c>
      <c r="G9" s="56">
        <v>18.556993021490904</v>
      </c>
    </row>
    <row r="10" spans="1:7" s="57" customFormat="1" ht="12" x14ac:dyDescent="0.2">
      <c r="A10" s="40">
        <v>1999</v>
      </c>
      <c r="B10" s="55">
        <v>1294997.45425</v>
      </c>
      <c r="C10" s="56">
        <v>13.252882933127971</v>
      </c>
      <c r="D10" s="55">
        <v>602236.4977500001</v>
      </c>
      <c r="E10" s="56">
        <v>6.1632320407611632</v>
      </c>
      <c r="F10" s="55">
        <v>1897233.952</v>
      </c>
      <c r="G10" s="56">
        <v>19.416114973889133</v>
      </c>
    </row>
    <row r="11" spans="1:7" s="57" customFormat="1" ht="12" x14ac:dyDescent="0.2">
      <c r="A11" s="40">
        <v>2000</v>
      </c>
      <c r="B11" s="55">
        <v>1493365.07925</v>
      </c>
      <c r="C11" s="56">
        <v>14.514216496759829</v>
      </c>
      <c r="D11" s="55">
        <v>560455.58574999997</v>
      </c>
      <c r="E11" s="56">
        <v>5.4471433820316735</v>
      </c>
      <c r="F11" s="55">
        <v>2053820.665</v>
      </c>
      <c r="G11" s="56">
        <v>19.961359878791505</v>
      </c>
    </row>
    <row r="12" spans="1:7" s="57" customFormat="1" ht="12" x14ac:dyDescent="0.2">
      <c r="A12" s="40">
        <v>2001</v>
      </c>
      <c r="B12" s="55">
        <v>1519554.0117500001</v>
      </c>
      <c r="C12" s="56">
        <v>14.858719048579355</v>
      </c>
      <c r="D12" s="55">
        <v>466505.01925000001</v>
      </c>
      <c r="E12" s="56">
        <v>4.5616456948476438</v>
      </c>
      <c r="F12" s="55">
        <v>1986059.0307499999</v>
      </c>
      <c r="G12" s="56">
        <v>19.420364740982411</v>
      </c>
    </row>
    <row r="13" spans="1:7" s="57" customFormat="1" ht="12" x14ac:dyDescent="0.2">
      <c r="A13" s="40">
        <v>2002</v>
      </c>
      <c r="B13" s="55">
        <v>1574301.8149999999</v>
      </c>
      <c r="C13" s="56">
        <v>15.373780992769671</v>
      </c>
      <c r="D13" s="55">
        <v>422349.46724999999</v>
      </c>
      <c r="E13" s="56">
        <v>4.1244367185808306</v>
      </c>
      <c r="F13" s="55">
        <v>1996651.2822500002</v>
      </c>
      <c r="G13" s="56">
        <v>19.498217711350502</v>
      </c>
    </row>
    <row r="14" spans="1:7" s="57" customFormat="1" ht="12" x14ac:dyDescent="0.2">
      <c r="A14" s="40">
        <v>2003</v>
      </c>
      <c r="B14" s="55">
        <v>1607055.5819999999</v>
      </c>
      <c r="C14" s="56">
        <v>15.47349987591816</v>
      </c>
      <c r="D14" s="55">
        <v>448806.16100000002</v>
      </c>
      <c r="E14" s="56">
        <v>4.3213204038046804</v>
      </c>
      <c r="F14" s="55">
        <v>2055861.7429999998</v>
      </c>
      <c r="G14" s="56">
        <v>19.794820279722838</v>
      </c>
    </row>
    <row r="15" spans="1:7" s="57" customFormat="1" ht="12" x14ac:dyDescent="0.2">
      <c r="A15" s="40">
        <v>2004</v>
      </c>
      <c r="B15" s="55">
        <v>1735681.60225</v>
      </c>
      <c r="C15" s="56">
        <v>16.023642600738366</v>
      </c>
      <c r="D15" s="55">
        <v>474803.89800000004</v>
      </c>
      <c r="E15" s="56">
        <v>4.383343095373549</v>
      </c>
      <c r="F15" s="55">
        <v>2210485.5</v>
      </c>
      <c r="G15" s="56">
        <v>20.406985693803939</v>
      </c>
    </row>
    <row r="16" spans="1:7" s="57" customFormat="1" ht="12" x14ac:dyDescent="0.2">
      <c r="A16" s="40">
        <v>2005</v>
      </c>
      <c r="B16" s="55">
        <v>1821449.4800000002</v>
      </c>
      <c r="C16" s="56">
        <v>16.320511508461326</v>
      </c>
      <c r="D16" s="55">
        <v>519545.11</v>
      </c>
      <c r="E16" s="56">
        <v>4.6552166502689962</v>
      </c>
      <c r="F16" s="55">
        <v>2340994.5897500003</v>
      </c>
      <c r="G16" s="56">
        <v>20.97572815649028</v>
      </c>
    </row>
    <row r="17" spans="1:7" s="57" customFormat="1" ht="12" x14ac:dyDescent="0.2">
      <c r="A17" s="40">
        <v>2006</v>
      </c>
      <c r="B17" s="55">
        <v>1997409.7239999999</v>
      </c>
      <c r="C17" s="56">
        <v>17.044676805666718</v>
      </c>
      <c r="D17" s="55">
        <v>546980.53399999999</v>
      </c>
      <c r="E17" s="56">
        <v>4.6675983945600308</v>
      </c>
      <c r="F17" s="55">
        <v>2544390.2577499999</v>
      </c>
      <c r="G17" s="56">
        <v>21.712275198093401</v>
      </c>
    </row>
    <row r="18" spans="1:7" s="57" customFormat="1" ht="12" x14ac:dyDescent="0.2">
      <c r="A18" s="40">
        <v>2007</v>
      </c>
      <c r="B18" s="55">
        <v>2132131.273</v>
      </c>
      <c r="C18" s="56">
        <v>17.638993103366747</v>
      </c>
      <c r="D18" s="55">
        <v>564704.18299999996</v>
      </c>
      <c r="E18" s="56">
        <v>4.671763561426526</v>
      </c>
      <c r="F18" s="55">
        <v>2696835.4557499997</v>
      </c>
      <c r="G18" s="56">
        <v>22.310756662725034</v>
      </c>
    </row>
    <row r="19" spans="1:7" s="57" customFormat="1" ht="12" x14ac:dyDescent="0.2">
      <c r="A19" s="40">
        <v>2008</v>
      </c>
      <c r="B19" s="55">
        <v>2143455.8140000002</v>
      </c>
      <c r="C19" s="56">
        <v>17.487800359744078</v>
      </c>
      <c r="D19" s="55">
        <v>686964.21600000001</v>
      </c>
      <c r="E19" s="56">
        <v>5.6047309140827037</v>
      </c>
      <c r="F19" s="55">
        <v>2830420.03</v>
      </c>
      <c r="G19" s="56">
        <v>23.092531273826779</v>
      </c>
    </row>
    <row r="20" spans="1:7" s="57" customFormat="1" ht="12" x14ac:dyDescent="0.2">
      <c r="A20" s="40">
        <v>2009</v>
      </c>
      <c r="B20" s="55">
        <v>1875389.84675</v>
      </c>
      <c r="C20" s="56">
        <v>16.055389860326038</v>
      </c>
      <c r="D20" s="55">
        <v>692712.72600000002</v>
      </c>
      <c r="E20" s="56">
        <v>5.9303791669838368</v>
      </c>
      <c r="F20" s="55">
        <v>2568102.5730000003</v>
      </c>
      <c r="G20" s="56">
        <v>21.985769029450154</v>
      </c>
    </row>
    <row r="21" spans="1:7" s="57" customFormat="1" ht="12" x14ac:dyDescent="0.2">
      <c r="A21" s="40">
        <v>2010</v>
      </c>
      <c r="B21" s="55">
        <v>1911276.4072500002</v>
      </c>
      <c r="C21" s="56">
        <v>15.567107978109537</v>
      </c>
      <c r="D21" s="55">
        <v>689546.26274999999</v>
      </c>
      <c r="E21" s="56">
        <v>5.6162683154635271</v>
      </c>
      <c r="F21" s="55">
        <v>2600822.67</v>
      </c>
      <c r="G21" s="56">
        <v>21.183376293573065</v>
      </c>
    </row>
    <row r="22" spans="1:7" s="57" customFormat="1" ht="12" x14ac:dyDescent="0.2">
      <c r="A22" s="40">
        <v>2011</v>
      </c>
      <c r="B22" s="55">
        <v>2142622.1882499997</v>
      </c>
      <c r="C22" s="56">
        <v>16.772987919631447</v>
      </c>
      <c r="D22" s="55">
        <v>661531.90474999999</v>
      </c>
      <c r="E22" s="56">
        <v>5.1786389162174924</v>
      </c>
      <c r="F22" s="55">
        <v>2804154.0930000003</v>
      </c>
      <c r="G22" s="56">
        <v>21.951626835848945</v>
      </c>
    </row>
    <row r="23" spans="1:7" s="57" customFormat="1" ht="12" x14ac:dyDescent="0.2">
      <c r="A23" s="40">
        <v>2012</v>
      </c>
      <c r="B23" s="55">
        <v>2336452.2064999999</v>
      </c>
      <c r="C23" s="56">
        <v>17.583790985000004</v>
      </c>
      <c r="D23" s="55">
        <v>601742.52499999991</v>
      </c>
      <c r="E23" s="56">
        <v>4.5286245346470508</v>
      </c>
      <c r="F23" s="55">
        <v>2938194.7314999998</v>
      </c>
      <c r="G23" s="56">
        <v>22.112415519647051</v>
      </c>
    </row>
    <row r="24" spans="1:7" s="57" customFormat="1" ht="12" x14ac:dyDescent="0.2">
      <c r="A24" s="40">
        <v>2013</v>
      </c>
      <c r="B24" s="55">
        <v>2298528.4939999999</v>
      </c>
      <c r="C24" s="56">
        <v>17.066268360567509</v>
      </c>
      <c r="D24" s="55">
        <v>594073.41800000006</v>
      </c>
      <c r="E24" s="56">
        <v>4.4109161160860495</v>
      </c>
      <c r="F24" s="55">
        <v>2892601.9122500001</v>
      </c>
      <c r="G24" s="56">
        <v>21.477184478509773</v>
      </c>
    </row>
    <row r="25" spans="1:7" s="57" customFormat="1" ht="12" x14ac:dyDescent="0.2">
      <c r="A25" s="40">
        <v>2014</v>
      </c>
      <c r="B25" s="55">
        <v>2412220.3912500003</v>
      </c>
      <c r="C25" s="56">
        <v>17.517102574352222</v>
      </c>
      <c r="D25" s="55">
        <v>564680.04975000001</v>
      </c>
      <c r="E25" s="56">
        <v>4.1006030746781432</v>
      </c>
      <c r="F25" s="55">
        <v>2976900.4410000001</v>
      </c>
      <c r="G25" s="56">
        <v>21.617705649030363</v>
      </c>
    </row>
    <row r="26" spans="1:7" s="57" customFormat="1" ht="12" x14ac:dyDescent="0.2">
      <c r="A26" s="40">
        <v>2015</v>
      </c>
      <c r="B26" s="55">
        <v>2563574.4580000001</v>
      </c>
      <c r="C26" s="56">
        <v>18.168365868745845</v>
      </c>
      <c r="D26" s="55">
        <v>526158.73399999994</v>
      </c>
      <c r="E26" s="56">
        <v>3.728951329857618</v>
      </c>
      <c r="F26" s="55">
        <v>3089733.1917500002</v>
      </c>
      <c r="G26" s="56">
        <v>21.897317196831683</v>
      </c>
    </row>
    <row r="27" spans="1:7" s="57" customFormat="1" ht="12" x14ac:dyDescent="0.2">
      <c r="A27" s="40">
        <v>2016</v>
      </c>
      <c r="B27" s="55">
        <v>2478462.3679999998</v>
      </c>
      <c r="C27" s="56">
        <v>17.573568333620976</v>
      </c>
      <c r="D27" s="55">
        <v>425142.07400000002</v>
      </c>
      <c r="E27" s="56">
        <v>3.0144751784007511</v>
      </c>
      <c r="F27" s="55">
        <v>2903604.4410000001</v>
      </c>
      <c r="G27" s="56">
        <v>20.588043504931218</v>
      </c>
    </row>
    <row r="28" spans="1:7" ht="38.25" customHeight="1" x14ac:dyDescent="0.25">
      <c r="A28" s="444" t="s">
        <v>49</v>
      </c>
      <c r="B28" s="444"/>
      <c r="C28" s="444"/>
      <c r="D28" s="444"/>
      <c r="E28" s="444"/>
      <c r="F28" s="444"/>
      <c r="G28" s="444"/>
    </row>
    <row r="29" spans="1:7" ht="48" customHeight="1" x14ac:dyDescent="0.25">
      <c r="A29" s="445" t="s">
        <v>50</v>
      </c>
      <c r="B29" s="445"/>
      <c r="C29" s="445"/>
      <c r="D29" s="445"/>
      <c r="E29" s="445"/>
      <c r="F29" s="445"/>
      <c r="G29" s="445"/>
    </row>
  </sheetData>
  <mergeCells count="7">
    <mergeCell ref="A29:G29"/>
    <mergeCell ref="A1:G1"/>
    <mergeCell ref="A2:A3"/>
    <mergeCell ref="B2:C2"/>
    <mergeCell ref="D2:E2"/>
    <mergeCell ref="F2:G2"/>
    <mergeCell ref="A28: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67</vt:i4>
      </vt:variant>
    </vt:vector>
  </HeadingPairs>
  <TitlesOfParts>
    <vt:vector size="67" baseType="lpstr">
      <vt:lpstr>CSE_1.1.1</vt:lpstr>
      <vt:lpstr>CSE_1.1.2</vt:lpstr>
      <vt:lpstr>CSE_1.1.3</vt:lpstr>
      <vt:lpstr>CSE_1.1.4</vt:lpstr>
      <vt:lpstr>CSE_1.1.5</vt:lpstr>
      <vt:lpstr>CSE_2.1.1</vt:lpstr>
      <vt:lpstr>CSE_2.1.2</vt:lpstr>
      <vt:lpstr>CSE_2.1.3</vt:lpstr>
      <vt:lpstr>CSE_2.1.4</vt:lpstr>
      <vt:lpstr>CSE_2.1.5</vt:lpstr>
      <vt:lpstr>CSE_2.2.1</vt:lpstr>
      <vt:lpstr>CSE_2.2.3</vt:lpstr>
      <vt:lpstr>CSE_2.3.1</vt:lpstr>
      <vt:lpstr>CSE_2.3.2</vt:lpstr>
      <vt:lpstr>CSE_3.1.1</vt:lpstr>
      <vt:lpstr>CSE_3.1.2</vt:lpstr>
      <vt:lpstr>CSE_3.1.3</vt:lpstr>
      <vt:lpstr>CSE_3.2.1</vt:lpstr>
      <vt:lpstr>CSE_3.2.2</vt:lpstr>
      <vt:lpstr>CSE_4.1.1</vt:lpstr>
      <vt:lpstr>CSE_4.1.2</vt:lpstr>
      <vt:lpstr>CSE_4.1.3</vt:lpstr>
      <vt:lpstr>CSE_5.1.2</vt:lpstr>
      <vt:lpstr>CSE_5.1.3</vt:lpstr>
      <vt:lpstr>CSE_5.2.1</vt:lpstr>
      <vt:lpstr>CSE_5.2.2</vt:lpstr>
      <vt:lpstr>CSE_5.2.3</vt:lpstr>
      <vt:lpstr>P_1.1.1</vt:lpstr>
      <vt:lpstr>P_1.2.1</vt:lpstr>
      <vt:lpstr>P_1.2.2</vt:lpstr>
      <vt:lpstr>P_1.2.3</vt:lpstr>
      <vt:lpstr>P_1.2.4</vt:lpstr>
      <vt:lpstr>P_2.1.1</vt:lpstr>
      <vt:lpstr>P_2.1.2</vt:lpstr>
      <vt:lpstr>P_2.1.3</vt:lpstr>
      <vt:lpstr>P_2.1.4</vt:lpstr>
      <vt:lpstr>P_2.1.5</vt:lpstr>
      <vt:lpstr>P_2.1.6</vt:lpstr>
      <vt:lpstr>P_2.1.7</vt:lpstr>
      <vt:lpstr>P_2.2.1</vt:lpstr>
      <vt:lpstr>P_2.2.2</vt:lpstr>
      <vt:lpstr>P_2.2.3</vt:lpstr>
      <vt:lpstr>CN_1.1.1</vt:lpstr>
      <vt:lpstr>CN_1.1.2</vt:lpstr>
      <vt:lpstr>CN_1.1.3</vt:lpstr>
      <vt:lpstr>CN_1.2.1</vt:lpstr>
      <vt:lpstr>CN_1.2.2</vt:lpstr>
      <vt:lpstr>CN_1.3.1</vt:lpstr>
      <vt:lpstr>CN_2.1.1</vt:lpstr>
      <vt:lpstr>CN_2.1.2</vt:lpstr>
      <vt:lpstr>CN 2.2.2</vt:lpstr>
      <vt:lpstr>CN_3.1.1</vt:lpstr>
      <vt:lpstr>CN_3.1.2</vt:lpstr>
      <vt:lpstr>CN_3.1.3</vt:lpstr>
      <vt:lpstr>CN_3.1.5</vt:lpstr>
      <vt:lpstr>CN_3.2.1</vt:lpstr>
      <vt:lpstr>IEPP_1.1.1</vt:lpstr>
      <vt:lpstr>IEPP_2.1.1</vt:lpstr>
      <vt:lpstr>IEPP_2.1.2</vt:lpstr>
      <vt:lpstr>IEPP_2.1.3</vt:lpstr>
      <vt:lpstr>IEPP_3.1.4</vt:lpstr>
      <vt:lpstr>IEPP_4.1.1</vt:lpstr>
      <vt:lpstr>IEPP_4.1.2</vt:lpstr>
      <vt:lpstr>IEPP_4.2.2</vt:lpstr>
      <vt:lpstr>IEPP_4.3.1</vt:lpstr>
      <vt:lpstr>IEPP_4.4.1</vt:lpstr>
      <vt:lpstr>IEPP_5.1.1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Cesar Edgardo Rodriguez Ortega</cp:lastModifiedBy>
  <dcterms:created xsi:type="dcterms:W3CDTF">2016-11-17T20:12:31Z</dcterms:created>
  <dcterms:modified xsi:type="dcterms:W3CDTF">2017-01-19T19:12:54Z</dcterms:modified>
</cp:coreProperties>
</file>